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4370" windowHeight="7470"/>
  </bookViews>
  <sheets>
    <sheet name="Agent Incentive" sheetId="1" r:id="rId1"/>
    <sheet name="Agent Data Entry" sheetId="2" r:id="rId2"/>
  </sheets>
  <definedNames>
    <definedName name="nd">#REF!</definedName>
    <definedName name="_xlnm.Print_Area" localSheetId="0">'Agent Incentive'!$B$2:$S$30</definedName>
    <definedName name="table">#REF!</definedName>
    <definedName name="table_coaching" localSheetId="0">#REF!</definedName>
    <definedName name="table_coaching">#REF!</definedName>
    <definedName name="table_compliance" localSheetId="0">#REF!</definedName>
    <definedName name="table_compliance">#REF!</definedName>
    <definedName name="table_conversion" localSheetId="0">#REF!</definedName>
    <definedName name="table_conversion">#REF!</definedName>
    <definedName name="table_kpi" localSheetId="0">#REF!</definedName>
    <definedName name="table_kpi">#REF!</definedName>
    <definedName name="Table_Revenue" localSheetId="0">#REF!</definedName>
    <definedName name="Table_Revenue">#REF!</definedName>
    <definedName name="table_scoring" localSheetId="0">#REF!</definedName>
    <definedName name="table_scoring">#REF!</definedName>
  </definedNames>
  <calcPr calcId="145621"/>
  <fileRecoveryPr repairLoad="1"/>
</workbook>
</file>

<file path=xl/calcChain.xml><?xml version="1.0" encoding="utf-8"?>
<calcChain xmlns="http://schemas.openxmlformats.org/spreadsheetml/2006/main">
  <c r="D6" i="1" l="1"/>
  <c r="F12" i="1"/>
  <c r="F7" i="1"/>
  <c r="F8" i="1" s="1"/>
  <c r="F9" i="1" s="1"/>
  <c r="F10" i="1" s="1"/>
  <c r="F11" i="1" s="1"/>
  <c r="D11" i="1"/>
  <c r="Q12" i="1"/>
  <c r="Q8" i="1"/>
  <c r="Q9" i="1"/>
  <c r="Q10" i="1"/>
  <c r="Q7" i="1"/>
  <c r="Q6" i="1"/>
  <c r="O12" i="1"/>
  <c r="O9" i="1"/>
  <c r="O10" i="1"/>
  <c r="O11" i="1"/>
  <c r="O7" i="1"/>
  <c r="O6" i="1"/>
  <c r="M11" i="1"/>
  <c r="M10" i="1"/>
  <c r="M9" i="1"/>
  <c r="M8" i="1"/>
  <c r="M7" i="1"/>
  <c r="M6" i="1"/>
  <c r="K10" i="1"/>
  <c r="K8" i="1"/>
  <c r="K7" i="1"/>
  <c r="H6" i="1" l="1"/>
  <c r="H12" i="1" l="1"/>
  <c r="H11" i="1"/>
  <c r="H10" i="1"/>
  <c r="C30" i="1"/>
  <c r="C29" i="1"/>
  <c r="C28" i="1"/>
  <c r="C27" i="1"/>
  <c r="G6" i="1" l="1"/>
  <c r="D9" i="1" l="1"/>
  <c r="H9" i="1"/>
  <c r="D8" i="1"/>
  <c r="H8" i="1"/>
  <c r="I6" i="1"/>
  <c r="D12" i="1"/>
  <c r="D10" i="1"/>
  <c r="H7" i="1"/>
  <c r="D7" i="1"/>
  <c r="H24" i="1"/>
  <c r="B6" i="2"/>
  <c r="B5" i="2"/>
  <c r="B4" i="2"/>
  <c r="B3" i="2"/>
  <c r="P13" i="1"/>
  <c r="C13" i="1"/>
  <c r="E13" i="1"/>
  <c r="F13" i="1"/>
  <c r="J13" i="1"/>
  <c r="L13" i="1"/>
  <c r="N13" i="1"/>
  <c r="G11" i="1" l="1"/>
  <c r="I11" i="1" s="1"/>
  <c r="G8" i="1"/>
  <c r="O8" i="1" s="1"/>
  <c r="R8" i="1" s="1"/>
  <c r="K6" i="1"/>
  <c r="R6" i="1" s="1"/>
  <c r="K11" i="1"/>
  <c r="Q11" i="1"/>
  <c r="G10" i="1"/>
  <c r="I10" i="1" s="1"/>
  <c r="G7" i="1"/>
  <c r="I7" i="1" s="1"/>
  <c r="G12" i="1"/>
  <c r="G9" i="1"/>
  <c r="K9" i="1" s="1"/>
  <c r="H13" i="1"/>
  <c r="D13" i="1"/>
  <c r="I8" i="1" l="1"/>
  <c r="S8" i="1" s="1"/>
  <c r="I12" i="1"/>
  <c r="M12" i="1"/>
  <c r="M13" i="1" s="1"/>
  <c r="K12" i="1"/>
  <c r="K13" i="1" s="1"/>
  <c r="I9" i="1"/>
  <c r="R7" i="1"/>
  <c r="S7" i="1" s="1"/>
  <c r="G13" i="1"/>
  <c r="I13" i="1" s="1"/>
  <c r="R10" i="1"/>
  <c r="S10" i="1" s="1"/>
  <c r="S6" i="1"/>
  <c r="Q13" i="1"/>
  <c r="R11" i="1"/>
  <c r="S11" i="1" s="1"/>
  <c r="O13" i="1" l="1"/>
  <c r="R13" i="1" s="1"/>
  <c r="S13" i="1" s="1"/>
  <c r="R9" i="1"/>
  <c r="S9" i="1" s="1"/>
  <c r="R12" i="1"/>
  <c r="S12" i="1" s="1"/>
</calcChain>
</file>

<file path=xl/sharedStrings.xml><?xml version="1.0" encoding="utf-8"?>
<sst xmlns="http://schemas.openxmlformats.org/spreadsheetml/2006/main" count="52" uniqueCount="51">
  <si>
    <t>Achieve 100% of revenue goal:</t>
  </si>
  <si>
    <t>Individual Revenue Goal:</t>
  </si>
  <si>
    <t>Amt</t>
  </si>
  <si>
    <t>Tier</t>
  </si>
  <si>
    <t xml:space="preserve">Agent Conversion Tiers: </t>
  </si>
  <si>
    <t>INDIVIDUAL INCENTIVE PLAN:</t>
  </si>
  <si>
    <t>TEAM</t>
  </si>
  <si>
    <t>Call Scoring Reductions</t>
  </si>
  <si>
    <t>Call Scoring %</t>
  </si>
  <si>
    <t>Auto Complete Reduction</t>
  </si>
  <si>
    <t>Auto Completes</t>
  </si>
  <si>
    <t>Non Compliant Reduction</t>
  </si>
  <si>
    <t>Non Compliant %</t>
  </si>
  <si>
    <t>Call Results Reduction</t>
  </si>
  <si>
    <t>Non Lead Call Results Changed</t>
  </si>
  <si>
    <t>Revenue Incentive Earned</t>
  </si>
  <si>
    <t>Revenue Goal</t>
  </si>
  <si>
    <t>Total Booked Revenue</t>
  </si>
  <si>
    <t>Agent</t>
  </si>
  <si>
    <t>Stats as of:</t>
  </si>
  <si>
    <t>Month</t>
  </si>
  <si>
    <t>Disqualifier</t>
  </si>
  <si>
    <t>reduction for call scoring average below 75%</t>
  </si>
  <si>
    <t>Percentage of Revenue</t>
  </si>
  <si>
    <t>Yes</t>
  </si>
  <si>
    <t>No</t>
  </si>
  <si>
    <t xml:space="preserve">Select </t>
  </si>
  <si>
    <t>Monthly Budgeted Revenue</t>
  </si>
  <si>
    <t>per agent</t>
  </si>
  <si>
    <t>GRAND TOTAL INCENTIVE</t>
  </si>
  <si>
    <t>Conv%</t>
  </si>
  <si>
    <t>Conversion Earned</t>
  </si>
  <si>
    <t>Incentive Earned</t>
  </si>
  <si>
    <t>Total Deducation</t>
  </si>
  <si>
    <t>Agent Incentive Plan</t>
  </si>
  <si>
    <t>November 2015</t>
  </si>
  <si>
    <t>reduction for 5 or more lead calls changed</t>
  </si>
  <si>
    <t>reduction for 90% or below non compliance</t>
  </si>
  <si>
    <t>INCENTIVE DISQUALIFIERS:</t>
  </si>
  <si>
    <t>Percentage Amount</t>
  </si>
  <si>
    <t>Disqualifying Amount</t>
  </si>
  <si>
    <t xml:space="preserve">reduction for more than two (2) auto-completes. </t>
  </si>
  <si>
    <t xml:space="preserve">Monthly Budgeted Reached: </t>
  </si>
  <si>
    <t>Monthly Budget Goal Achieved</t>
  </si>
  <si>
    <t>Agent 1</t>
  </si>
  <si>
    <t>Agent 2</t>
  </si>
  <si>
    <t>Agent 3</t>
  </si>
  <si>
    <t>Agent 4</t>
  </si>
  <si>
    <t>Agent 5</t>
  </si>
  <si>
    <t>Agent 6</t>
  </si>
  <si>
    <t>Agent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</si>
</sst>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4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name val="Calibri"/>
      <family val="2"/>
    </font>
    <font>
      <sz val="10"/>
      <name val="Century Gothic"/>
      <family val="2"/>
    </font>
    <font>
      <b/>
      <sz val="11"/>
      <color indexed="15"/>
      <name val="Century Gothic"/>
      <family val="2"/>
    </font>
    <font>
      <sz val="12"/>
      <color indexed="8"/>
      <name val="Calibri"/>
      <family val="2"/>
    </font>
    <font>
      <sz val="12"/>
      <name val="Century Gothic"/>
      <family val="2"/>
    </font>
    <font>
      <sz val="12"/>
      <name val="Calibri"/>
      <family val="2"/>
    </font>
    <font>
      <sz val="12"/>
      <color indexed="8"/>
      <name val="Century Gothic"/>
      <family val="2"/>
    </font>
    <font>
      <b/>
      <sz val="11"/>
      <color rgb="FF002060"/>
      <name val="Century Gothic"/>
      <family val="2"/>
    </font>
    <font>
      <b/>
      <sz val="12"/>
      <color rgb="FF002060"/>
      <name val="Century Gothic"/>
      <family val="2"/>
    </font>
    <font>
      <b/>
      <sz val="12"/>
      <color theme="0"/>
      <name val="Century Gothic"/>
      <family val="2"/>
    </font>
    <font>
      <i/>
      <sz val="12"/>
      <name val="Century Gothic"/>
      <family val="2"/>
    </font>
    <font>
      <b/>
      <sz val="12"/>
      <color theme="3"/>
      <name val="Century Gothic"/>
      <family val="2"/>
    </font>
    <font>
      <b/>
      <sz val="12"/>
      <name val="Century Gothic"/>
      <family val="2"/>
    </font>
    <font>
      <sz val="12"/>
      <color theme="0"/>
      <name val="Century Gothic"/>
      <family val="2"/>
    </font>
    <font>
      <sz val="14"/>
      <name val="Century Gothic"/>
      <family val="2"/>
    </font>
    <font>
      <sz val="11"/>
      <color indexed="8"/>
      <name val="Century Gothic"/>
      <family val="2"/>
    </font>
    <font>
      <sz val="11"/>
      <color theme="0"/>
      <name val="Century Gothic"/>
      <family val="2"/>
    </font>
    <font>
      <b/>
      <u/>
      <sz val="12"/>
      <color indexed="8"/>
      <name val="Century Gothic"/>
      <family val="2"/>
    </font>
    <font>
      <sz val="8"/>
      <color indexed="8"/>
      <name val="Century Gothic"/>
      <family val="2"/>
    </font>
    <font>
      <b/>
      <sz val="9.5"/>
      <name val="Century Gothic"/>
      <family val="2"/>
    </font>
    <font>
      <b/>
      <sz val="9.5"/>
      <color rgb="FF493DA1"/>
      <name val="Century Gothic"/>
      <family val="2"/>
    </font>
    <font>
      <b/>
      <sz val="9.5"/>
      <color indexed="62"/>
      <name val="Century Gothic"/>
      <family val="2"/>
    </font>
    <font>
      <sz val="9.5"/>
      <name val="Century Gothic"/>
      <family val="2"/>
    </font>
    <font>
      <b/>
      <sz val="11"/>
      <color indexed="8"/>
      <name val="Calibri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11"/>
      <color indexed="9"/>
      <name val="Calibri"/>
      <family val="2"/>
    </font>
    <font>
      <b/>
      <sz val="11"/>
      <color indexed="9"/>
      <name val="Century Gothic"/>
      <family val="2"/>
    </font>
    <font>
      <b/>
      <sz val="10"/>
      <color indexed="9"/>
      <name val="Century Gothic"/>
      <family val="2"/>
    </font>
    <font>
      <sz val="12"/>
      <color indexed="10"/>
      <name val="Century Gothic"/>
      <family val="2"/>
    </font>
    <font>
      <b/>
      <sz val="11"/>
      <color indexed="62"/>
      <name val="Century Gothic"/>
      <family val="2"/>
    </font>
    <font>
      <sz val="8"/>
      <color indexed="9"/>
      <name val="Century Gothic"/>
      <family val="2"/>
    </font>
    <font>
      <b/>
      <sz val="18"/>
      <color indexed="9"/>
      <name val="Century Gothic"/>
      <family val="2"/>
    </font>
    <font>
      <b/>
      <sz val="12"/>
      <color rgb="FFFF0000"/>
      <name val="Century Gothic"/>
      <family val="2"/>
    </font>
    <font>
      <b/>
      <sz val="12"/>
      <color indexed="8"/>
      <name val="Century Gothic"/>
      <family val="2"/>
    </font>
    <font>
      <b/>
      <sz val="9.5"/>
      <color theme="0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9.5"/>
      <color theme="1"/>
      <name val="Century Gothic"/>
      <family val="2"/>
    </font>
    <font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5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5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0" borderId="7" applyNumberFormat="0" applyFill="0" applyAlignment="0" applyProtection="0"/>
    <xf numFmtId="0" fontId="31" fillId="9" borderId="0" applyNumberFormat="0" applyBorder="0" applyAlignment="0" applyProtection="0"/>
    <xf numFmtId="0" fontId="2" fillId="13" borderId="18" applyNumberFormat="0" applyFont="0" applyAlignment="0" applyProtection="0"/>
    <xf numFmtId="0" fontId="31" fillId="1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43" fillId="0" borderId="0"/>
    <xf numFmtId="0" fontId="2" fillId="13" borderId="18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7" applyNumberFormat="0" applyFill="0" applyAlignment="0" applyProtection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6" fontId="15" fillId="3" borderId="0" xfId="0" applyNumberFormat="1" applyFont="1" applyFill="1" applyBorder="1"/>
    <xf numFmtId="0" fontId="10" fillId="3" borderId="0" xfId="0" applyFont="1" applyFill="1" applyBorder="1"/>
    <xf numFmtId="6" fontId="17" fillId="3" borderId="0" xfId="0" applyNumberFormat="1" applyFont="1" applyFill="1" applyBorder="1" applyAlignment="1"/>
    <xf numFmtId="0" fontId="18" fillId="3" borderId="0" xfId="0" applyFont="1" applyFill="1" applyBorder="1"/>
    <xf numFmtId="0" fontId="19" fillId="3" borderId="0" xfId="0" applyFont="1" applyFill="1" applyBorder="1" applyAlignment="1"/>
    <xf numFmtId="0" fontId="20" fillId="3" borderId="0" xfId="0" applyFont="1" applyFill="1" applyBorder="1" applyAlignment="1"/>
    <xf numFmtId="0" fontId="16" fillId="3" borderId="0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center"/>
    </xf>
    <xf numFmtId="0" fontId="22" fillId="0" borderId="0" xfId="0" applyFont="1"/>
    <xf numFmtId="164" fontId="23" fillId="5" borderId="2" xfId="0" applyNumberFormat="1" applyFont="1" applyFill="1" applyBorder="1" applyAlignment="1">
      <alignment horizontal="center"/>
    </xf>
    <xf numFmtId="44" fontId="24" fillId="6" borderId="1" xfId="0" applyNumberFormat="1" applyFont="1" applyFill="1" applyBorder="1"/>
    <xf numFmtId="165" fontId="25" fillId="5" borderId="2" xfId="2" applyNumberFormat="1" applyFont="1" applyFill="1" applyBorder="1" applyAlignment="1">
      <alignment horizontal="center"/>
    </xf>
    <xf numFmtId="165" fontId="26" fillId="5" borderId="3" xfId="1" applyNumberFormat="1" applyFont="1" applyFill="1" applyBorder="1"/>
    <xf numFmtId="44" fontId="25" fillId="7" borderId="1" xfId="1" applyNumberFormat="1" applyFont="1" applyFill="1" applyBorder="1"/>
    <xf numFmtId="44" fontId="23" fillId="4" borderId="9" xfId="0" applyNumberFormat="1" applyFont="1" applyFill="1" applyBorder="1" applyAlignment="1">
      <alignment horizontal="center"/>
    </xf>
    <xf numFmtId="44" fontId="25" fillId="7" borderId="10" xfId="1" applyNumberFormat="1" applyFont="1" applyFill="1" applyBorder="1"/>
    <xf numFmtId="44" fontId="23" fillId="4" borderId="0" xfId="0" applyNumberFormat="1" applyFont="1" applyFill="1" applyBorder="1" applyAlignment="1">
      <alignment horizontal="center"/>
    </xf>
    <xf numFmtId="44" fontId="25" fillId="8" borderId="4" xfId="1" applyNumberFormat="1" applyFont="1" applyFill="1" applyBorder="1"/>
    <xf numFmtId="44" fontId="25" fillId="7" borderId="4" xfId="1" applyNumberFormat="1" applyFont="1" applyFill="1" applyBorder="1"/>
    <xf numFmtId="44" fontId="23" fillId="4" borderId="13" xfId="0" applyNumberFormat="1" applyFont="1" applyFill="1" applyBorder="1" applyAlignment="1">
      <alignment horizontal="center"/>
    </xf>
    <xf numFmtId="0" fontId="30" fillId="0" borderId="0" xfId="0" applyFont="1" applyFill="1"/>
    <xf numFmtId="0" fontId="33" fillId="10" borderId="15" xfId="4" applyFont="1" applyFill="1" applyBorder="1" applyAlignment="1">
      <alignment horizontal="center" wrapText="1"/>
    </xf>
    <xf numFmtId="0" fontId="33" fillId="10" borderId="13" xfId="4" applyFont="1" applyFill="1" applyBorder="1" applyAlignment="1">
      <alignment horizontal="center" wrapText="1"/>
    </xf>
    <xf numFmtId="0" fontId="33" fillId="11" borderId="16" xfId="4" applyFont="1" applyFill="1" applyBorder="1" applyAlignment="1">
      <alignment horizontal="center" wrapText="1"/>
    </xf>
    <xf numFmtId="0" fontId="33" fillId="11" borderId="15" xfId="4" applyFont="1" applyFill="1" applyBorder="1" applyAlignment="1">
      <alignment horizontal="center" wrapText="1"/>
    </xf>
    <xf numFmtId="0" fontId="33" fillId="11" borderId="17" xfId="4" applyFont="1" applyFill="1" applyBorder="1" applyAlignment="1">
      <alignment horizontal="center" wrapText="1"/>
    </xf>
    <xf numFmtId="0" fontId="33" fillId="12" borderId="16" xfId="4" applyFont="1" applyFill="1" applyBorder="1" applyAlignment="1">
      <alignment horizontal="center" wrapText="1"/>
    </xf>
    <xf numFmtId="0" fontId="33" fillId="12" borderId="17" xfId="4" applyFont="1" applyFill="1" applyBorder="1" applyAlignment="1">
      <alignment horizontal="center" wrapText="1"/>
    </xf>
    <xf numFmtId="10" fontId="8" fillId="3" borderId="0" xfId="0" applyNumberFormat="1" applyFont="1" applyFill="1" applyBorder="1" applyAlignment="1">
      <alignment wrapText="1"/>
    </xf>
    <xf numFmtId="0" fontId="34" fillId="3" borderId="0" xfId="0" applyFont="1" applyFill="1" applyBorder="1" applyAlignment="1">
      <alignment horizontal="left"/>
    </xf>
    <xf numFmtId="10" fontId="8" fillId="3" borderId="0" xfId="0" applyNumberFormat="1" applyFont="1" applyFill="1" applyBorder="1"/>
    <xf numFmtId="0" fontId="34" fillId="3" borderId="0" xfId="0" applyFont="1" applyFill="1" applyBorder="1" applyAlignment="1">
      <alignment horizontal="center"/>
    </xf>
    <xf numFmtId="0" fontId="36" fillId="0" borderId="0" xfId="0" applyFont="1" applyFill="1"/>
    <xf numFmtId="0" fontId="27" fillId="0" borderId="0" xfId="0" applyFont="1"/>
    <xf numFmtId="0" fontId="27" fillId="0" borderId="0" xfId="0" applyFont="1" applyAlignment="1">
      <alignment horizontal="center"/>
    </xf>
    <xf numFmtId="0" fontId="0" fillId="0" borderId="0" xfId="0" applyAlignment="1">
      <alignment horizontal="right"/>
    </xf>
    <xf numFmtId="9" fontId="0" fillId="15" borderId="0" xfId="2" applyFont="1" applyFill="1" applyAlignment="1">
      <alignment horizontal="center"/>
    </xf>
    <xf numFmtId="0" fontId="0" fillId="0" borderId="0" xfId="0" applyAlignment="1">
      <alignment horizontal="left"/>
    </xf>
    <xf numFmtId="10" fontId="0" fillId="15" borderId="0" xfId="2" applyNumberFormat="1" applyFont="1" applyFill="1" applyAlignment="1">
      <alignment horizontal="center"/>
    </xf>
    <xf numFmtId="10" fontId="15" fillId="16" borderId="19" xfId="0" applyNumberFormat="1" applyFont="1" applyFill="1" applyBorder="1" applyAlignment="1">
      <alignment horizontal="center"/>
    </xf>
    <xf numFmtId="9" fontId="38" fillId="16" borderId="19" xfId="0" applyNumberFormat="1" applyFont="1" applyFill="1" applyBorder="1" applyAlignment="1">
      <alignment horizontal="center" vertical="center"/>
    </xf>
    <xf numFmtId="9" fontId="38" fillId="16" borderId="2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Border="1"/>
    <xf numFmtId="0" fontId="22" fillId="0" borderId="0" xfId="0" applyFont="1" applyBorder="1"/>
    <xf numFmtId="9" fontId="38" fillId="16" borderId="23" xfId="0" applyNumberFormat="1" applyFont="1" applyFill="1" applyBorder="1" applyAlignment="1">
      <alignment horizontal="center" vertical="center"/>
    </xf>
    <xf numFmtId="0" fontId="10" fillId="0" borderId="22" xfId="0" applyFont="1" applyBorder="1"/>
    <xf numFmtId="0" fontId="32" fillId="2" borderId="29" xfId="4" applyFont="1" applyFill="1" applyBorder="1"/>
    <xf numFmtId="0" fontId="28" fillId="5" borderId="28" xfId="3" applyFont="1" applyFill="1" applyBorder="1"/>
    <xf numFmtId="0" fontId="22" fillId="0" borderId="22" xfId="0" applyFont="1" applyBorder="1"/>
    <xf numFmtId="0" fontId="16" fillId="3" borderId="21" xfId="0" applyFont="1" applyFill="1" applyBorder="1" applyAlignment="1">
      <alignment horizontal="left"/>
    </xf>
    <xf numFmtId="0" fontId="8" fillId="3" borderId="21" xfId="0" applyFont="1" applyFill="1" applyBorder="1"/>
    <xf numFmtId="44" fontId="8" fillId="3" borderId="0" xfId="1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1" fontId="23" fillId="5" borderId="3" xfId="0" applyNumberFormat="1" applyFont="1" applyFill="1" applyBorder="1" applyAlignment="1">
      <alignment horizontal="center"/>
    </xf>
    <xf numFmtId="0" fontId="39" fillId="3" borderId="0" xfId="0" applyFont="1" applyFill="1" applyBorder="1" applyAlignment="1">
      <alignment horizontal="left"/>
    </xf>
    <xf numFmtId="44" fontId="23" fillId="4" borderId="2" xfId="0" applyNumberFormat="1" applyFont="1" applyFill="1" applyBorder="1" applyAlignment="1">
      <alignment horizontal="center"/>
    </xf>
    <xf numFmtId="0" fontId="11" fillId="17" borderId="0" xfId="0" applyFont="1" applyFill="1" applyBorder="1" applyAlignment="1">
      <alignment horizontal="left" vertical="center"/>
    </xf>
    <xf numFmtId="0" fontId="11" fillId="17" borderId="32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164" fontId="26" fillId="5" borderId="3" xfId="3" applyNumberFormat="1" applyFont="1" applyFill="1" applyBorder="1" applyAlignment="1">
      <alignment horizontal="center"/>
    </xf>
    <xf numFmtId="44" fontId="25" fillId="8" borderId="10" xfId="1" applyNumberFormat="1" applyFont="1" applyFill="1" applyBorder="1"/>
    <xf numFmtId="9" fontId="23" fillId="5" borderId="2" xfId="0" applyNumberFormat="1" applyFont="1" applyFill="1" applyBorder="1" applyAlignment="1">
      <alignment horizontal="center"/>
    </xf>
    <xf numFmtId="0" fontId="11" fillId="17" borderId="37" xfId="0" applyFont="1" applyFill="1" applyBorder="1" applyAlignment="1">
      <alignment horizontal="left" vertical="center"/>
    </xf>
    <xf numFmtId="10" fontId="8" fillId="3" borderId="2" xfId="0" applyNumberFormat="1" applyFont="1" applyFill="1" applyBorder="1" applyAlignment="1">
      <alignment wrapText="1"/>
    </xf>
    <xf numFmtId="0" fontId="10" fillId="0" borderId="37" xfId="0" applyFont="1" applyBorder="1"/>
    <xf numFmtId="0" fontId="10" fillId="0" borderId="2" xfId="0" applyFont="1" applyBorder="1" applyAlignment="1">
      <alignment horizontal="center"/>
    </xf>
    <xf numFmtId="0" fontId="22" fillId="0" borderId="38" xfId="0" applyFont="1" applyBorder="1"/>
    <xf numFmtId="0" fontId="10" fillId="0" borderId="32" xfId="0" applyFont="1" applyBorder="1"/>
    <xf numFmtId="0" fontId="12" fillId="0" borderId="21" xfId="0" applyNumberFormat="1" applyFont="1" applyBorder="1" applyAlignment="1">
      <alignment horizontal="right" indent="1"/>
    </xf>
    <xf numFmtId="0" fontId="12" fillId="0" borderId="31" xfId="0" applyNumberFormat="1" applyFont="1" applyBorder="1" applyAlignment="1">
      <alignment horizontal="right" indent="1"/>
    </xf>
    <xf numFmtId="0" fontId="13" fillId="2" borderId="24" xfId="0" applyFont="1" applyFill="1" applyBorder="1" applyAlignment="1">
      <alignment horizontal="left" indent="1"/>
    </xf>
    <xf numFmtId="0" fontId="27" fillId="0" borderId="0" xfId="0" applyFont="1" applyAlignment="1">
      <alignment horizontal="left"/>
    </xf>
    <xf numFmtId="0" fontId="0" fillId="15" borderId="0" xfId="0" applyFill="1" applyAlignment="1">
      <alignment horizontal="center"/>
    </xf>
    <xf numFmtId="9" fontId="0" fillId="15" borderId="0" xfId="0" applyNumberFormat="1" applyFill="1" applyAlignment="1">
      <alignment horizontal="center"/>
    </xf>
    <xf numFmtId="44" fontId="40" fillId="2" borderId="0" xfId="1" applyNumberFormat="1" applyFont="1" applyFill="1" applyBorder="1" applyAlignment="1">
      <alignment horizontal="center"/>
    </xf>
    <xf numFmtId="44" fontId="40" fillId="2" borderId="8" xfId="1" applyNumberFormat="1" applyFont="1" applyFill="1" applyBorder="1" applyAlignment="1">
      <alignment horizontal="center"/>
    </xf>
    <xf numFmtId="44" fontId="40" fillId="2" borderId="35" xfId="1" applyNumberFormat="1" applyFont="1" applyFill="1" applyBorder="1" applyAlignment="1">
      <alignment horizontal="center"/>
    </xf>
    <xf numFmtId="0" fontId="33" fillId="2" borderId="16" xfId="4" applyFont="1" applyFill="1" applyBorder="1" applyAlignment="1">
      <alignment horizontal="center" wrapText="1"/>
    </xf>
    <xf numFmtId="44" fontId="23" fillId="21" borderId="12" xfId="1" applyNumberFormat="1" applyFont="1" applyFill="1" applyBorder="1" applyAlignment="1">
      <alignment horizontal="center"/>
    </xf>
    <xf numFmtId="44" fontId="23" fillId="21" borderId="8" xfId="1" applyNumberFormat="1" applyFont="1" applyFill="1" applyBorder="1" applyAlignment="1">
      <alignment horizontal="center"/>
    </xf>
    <xf numFmtId="44" fontId="23" fillId="21" borderId="6" xfId="1" applyNumberFormat="1" applyFont="1" applyFill="1" applyBorder="1" applyAlignment="1">
      <alignment horizontal="center"/>
    </xf>
    <xf numFmtId="0" fontId="33" fillId="21" borderId="16" xfId="4" applyFont="1" applyFill="1" applyBorder="1" applyAlignment="1">
      <alignment horizontal="center" wrapText="1"/>
    </xf>
    <xf numFmtId="44" fontId="0" fillId="15" borderId="0" xfId="1" applyFont="1" applyFill="1"/>
    <xf numFmtId="44" fontId="40" fillId="20" borderId="34" xfId="0" applyNumberFormat="1" applyFont="1" applyFill="1" applyBorder="1" applyAlignment="1">
      <alignment horizontal="center"/>
    </xf>
    <xf numFmtId="44" fontId="40" fillId="20" borderId="5" xfId="0" applyNumberFormat="1" applyFont="1" applyFill="1" applyBorder="1" applyAlignment="1">
      <alignment horizontal="center"/>
    </xf>
    <xf numFmtId="44" fontId="40" fillId="20" borderId="11" xfId="0" applyNumberFormat="1" applyFont="1" applyFill="1" applyBorder="1" applyAlignment="1">
      <alignment horizontal="center"/>
    </xf>
    <xf numFmtId="44" fontId="40" fillId="20" borderId="40" xfId="0" applyNumberFormat="1" applyFont="1" applyFill="1" applyBorder="1" applyAlignment="1">
      <alignment horizontal="center"/>
    </xf>
    <xf numFmtId="0" fontId="41" fillId="18" borderId="41" xfId="4" applyFont="1" applyFill="1" applyBorder="1" applyAlignment="1">
      <alignment horizontal="center" vertical="center" wrapText="1"/>
    </xf>
    <xf numFmtId="44" fontId="23" fillId="18" borderId="42" xfId="1" applyNumberFormat="1" applyFont="1" applyFill="1" applyBorder="1" applyAlignment="1">
      <alignment horizontal="center"/>
    </xf>
    <xf numFmtId="44" fontId="23" fillId="18" borderId="43" xfId="1" applyNumberFormat="1" applyFont="1" applyFill="1" applyBorder="1" applyAlignment="1">
      <alignment horizontal="center"/>
    </xf>
    <xf numFmtId="44" fontId="23" fillId="18" borderId="44" xfId="1" applyNumberFormat="1" applyFont="1" applyFill="1" applyBorder="1" applyAlignment="1">
      <alignment horizontal="center"/>
    </xf>
    <xf numFmtId="44" fontId="23" fillId="18" borderId="45" xfId="1" applyNumberFormat="1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/>
    </xf>
    <xf numFmtId="164" fontId="26" fillId="5" borderId="5" xfId="0" applyNumberFormat="1" applyFont="1" applyFill="1" applyBorder="1" applyAlignment="1" applyProtection="1">
      <alignment horizontal="center"/>
      <protection locked="0"/>
    </xf>
    <xf numFmtId="164" fontId="26" fillId="5" borderId="11" xfId="0" applyNumberFormat="1" applyFont="1" applyFill="1" applyBorder="1" applyAlignment="1" applyProtection="1">
      <alignment horizontal="center"/>
      <protection locked="0"/>
    </xf>
    <xf numFmtId="165" fontId="26" fillId="5" borderId="5" xfId="1" applyNumberFormat="1" applyFont="1" applyFill="1" applyBorder="1" applyProtection="1">
      <protection locked="0"/>
    </xf>
    <xf numFmtId="165" fontId="24" fillId="5" borderId="0" xfId="0" applyNumberFormat="1" applyFont="1" applyFill="1" applyBorder="1" applyProtection="1">
      <protection locked="0"/>
    </xf>
    <xf numFmtId="165" fontId="26" fillId="5" borderId="11" xfId="1" applyNumberFormat="1" applyFont="1" applyFill="1" applyBorder="1" applyProtection="1">
      <protection locked="0"/>
    </xf>
    <xf numFmtId="165" fontId="24" fillId="5" borderId="9" xfId="0" applyNumberFormat="1" applyFont="1" applyFill="1" applyBorder="1" applyProtection="1">
      <protection locked="0"/>
    </xf>
    <xf numFmtId="1" fontId="26" fillId="5" borderId="34" xfId="0" applyNumberFormat="1" applyFont="1" applyFill="1" applyBorder="1" applyAlignment="1" applyProtection="1">
      <alignment horizontal="center"/>
      <protection locked="0"/>
    </xf>
    <xf numFmtId="1" fontId="26" fillId="5" borderId="5" xfId="0" applyNumberFormat="1" applyFont="1" applyFill="1" applyBorder="1" applyAlignment="1" applyProtection="1">
      <alignment horizontal="center"/>
      <protection locked="0"/>
    </xf>
    <xf numFmtId="1" fontId="26" fillId="5" borderId="11" xfId="0" applyNumberFormat="1" applyFont="1" applyFill="1" applyBorder="1" applyAlignment="1" applyProtection="1">
      <alignment horizontal="center"/>
      <protection locked="0"/>
    </xf>
    <xf numFmtId="164" fontId="26" fillId="5" borderId="0" xfId="0" applyNumberFormat="1" applyFont="1" applyFill="1" applyBorder="1" applyAlignment="1" applyProtection="1">
      <alignment horizontal="center"/>
      <protection locked="0"/>
    </xf>
    <xf numFmtId="164" fontId="26" fillId="5" borderId="9" xfId="0" applyNumberFormat="1" applyFont="1" applyFill="1" applyBorder="1" applyAlignment="1" applyProtection="1">
      <alignment horizontal="center"/>
      <protection locked="0"/>
    </xf>
    <xf numFmtId="0" fontId="26" fillId="5" borderId="0" xfId="0" applyFont="1" applyFill="1" applyBorder="1" applyAlignment="1" applyProtection="1">
      <alignment horizontal="center"/>
      <protection locked="0"/>
    </xf>
    <xf numFmtId="0" fontId="26" fillId="5" borderId="9" xfId="0" applyFont="1" applyFill="1" applyBorder="1" applyAlignment="1" applyProtection="1">
      <alignment horizontal="center"/>
      <protection locked="0"/>
    </xf>
    <xf numFmtId="9" fontId="26" fillId="5" borderId="0" xfId="0" applyNumberFormat="1" applyFont="1" applyFill="1" applyBorder="1" applyAlignment="1" applyProtection="1">
      <alignment horizontal="center"/>
      <protection locked="0"/>
    </xf>
    <xf numFmtId="9" fontId="26" fillId="5" borderId="9" xfId="0" applyNumberFormat="1" applyFont="1" applyFill="1" applyBorder="1" applyAlignment="1" applyProtection="1">
      <alignment horizontal="center"/>
      <protection locked="0"/>
    </xf>
    <xf numFmtId="0" fontId="18" fillId="3" borderId="14" xfId="0" applyFont="1" applyFill="1" applyBorder="1" applyAlignment="1" applyProtection="1">
      <alignment horizontal="center"/>
      <protection locked="0"/>
    </xf>
    <xf numFmtId="0" fontId="11" fillId="17" borderId="21" xfId="0" applyFont="1" applyFill="1" applyBorder="1" applyAlignment="1" applyProtection="1">
      <alignment horizontal="left" vertical="center"/>
      <protection locked="0"/>
    </xf>
    <xf numFmtId="0" fontId="11" fillId="17" borderId="0" xfId="0" applyFont="1" applyFill="1" applyBorder="1" applyAlignment="1" applyProtection="1">
      <alignment horizontal="left" vertical="center"/>
      <protection locked="0"/>
    </xf>
    <xf numFmtId="0" fontId="11" fillId="17" borderId="31" xfId="0" applyFont="1" applyFill="1" applyBorder="1" applyAlignment="1" applyProtection="1">
      <alignment horizontal="left" vertical="center"/>
      <protection locked="0"/>
    </xf>
    <xf numFmtId="0" fontId="11" fillId="17" borderId="3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/>
    <xf numFmtId="0" fontId="29" fillId="5" borderId="27" xfId="0" applyFont="1" applyFill="1" applyBorder="1" applyProtection="1">
      <protection locked="0"/>
    </xf>
    <xf numFmtId="0" fontId="29" fillId="5" borderId="30" xfId="0" applyFont="1" applyFill="1" applyBorder="1" applyProtection="1">
      <protection locked="0"/>
    </xf>
    <xf numFmtId="9" fontId="8" fillId="3" borderId="0" xfId="0" applyNumberFormat="1" applyFont="1" applyFill="1" applyBorder="1" applyAlignment="1" applyProtection="1">
      <alignment horizontal="center"/>
      <protection locked="0"/>
    </xf>
    <xf numFmtId="6" fontId="15" fillId="3" borderId="0" xfId="0" applyNumberFormat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0" fontId="28" fillId="3" borderId="27" xfId="0" applyFont="1" applyFill="1" applyBorder="1" applyProtection="1">
      <protection locked="0"/>
    </xf>
    <xf numFmtId="0" fontId="29" fillId="3" borderId="28" xfId="0" applyFont="1" applyFill="1" applyBorder="1" applyProtection="1">
      <protection locked="0"/>
    </xf>
    <xf numFmtId="0" fontId="11" fillId="17" borderId="0" xfId="0" applyFont="1" applyFill="1" applyBorder="1" applyAlignment="1">
      <alignment horizontal="left" vertical="center"/>
    </xf>
    <xf numFmtId="0" fontId="11" fillId="17" borderId="22" xfId="0" applyFont="1" applyFill="1" applyBorder="1" applyAlignment="1">
      <alignment horizontal="left" vertical="center"/>
    </xf>
    <xf numFmtId="0" fontId="11" fillId="17" borderId="32" xfId="0" applyFont="1" applyFill="1" applyBorder="1" applyAlignment="1">
      <alignment horizontal="left" vertical="center"/>
    </xf>
    <xf numFmtId="0" fontId="11" fillId="17" borderId="33" xfId="0" applyFont="1" applyFill="1" applyBorder="1" applyAlignment="1">
      <alignment horizontal="left" vertical="center"/>
    </xf>
    <xf numFmtId="0" fontId="37" fillId="2" borderId="24" xfId="6" applyFont="1" applyFill="1" applyBorder="1" applyAlignment="1" applyProtection="1">
      <alignment horizontal="center" vertical="center"/>
      <protection locked="0"/>
    </xf>
    <xf numFmtId="0" fontId="37" fillId="2" borderId="25" xfId="6" applyFont="1" applyFill="1" applyBorder="1" applyAlignment="1" applyProtection="1">
      <alignment horizontal="center" vertical="center"/>
      <protection locked="0"/>
    </xf>
    <xf numFmtId="0" fontId="37" fillId="2" borderId="26" xfId="6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1" fillId="17" borderId="37" xfId="0" applyFont="1" applyFill="1" applyBorder="1" applyAlignment="1">
      <alignment horizontal="left" vertical="center"/>
    </xf>
    <xf numFmtId="0" fontId="11" fillId="17" borderId="39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top" wrapText="1"/>
    </xf>
    <xf numFmtId="17" fontId="35" fillId="3" borderId="5" xfId="0" quotePrefix="1" applyNumberFormat="1" applyFont="1" applyFill="1" applyBorder="1" applyAlignment="1" applyProtection="1">
      <alignment horizontal="center"/>
      <protection locked="0"/>
    </xf>
    <xf numFmtId="0" fontId="35" fillId="3" borderId="0" xfId="0" applyFont="1" applyFill="1" applyBorder="1" applyAlignment="1" applyProtection="1">
      <alignment horizontal="center"/>
      <protection locked="0"/>
    </xf>
    <xf numFmtId="14" fontId="35" fillId="3" borderId="3" xfId="5" applyNumberFormat="1" applyFont="1" applyFill="1" applyBorder="1" applyAlignment="1" applyProtection="1">
      <alignment horizontal="center" vertical="center"/>
      <protection locked="0"/>
    </xf>
    <xf numFmtId="14" fontId="35" fillId="3" borderId="2" xfId="5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right"/>
    </xf>
    <xf numFmtId="0" fontId="11" fillId="17" borderId="36" xfId="0" applyFont="1" applyFill="1" applyBorder="1" applyAlignment="1" applyProtection="1">
      <alignment horizontal="left" vertical="center"/>
      <protection locked="0"/>
    </xf>
    <xf numFmtId="0" fontId="11" fillId="17" borderId="37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>
      <alignment horizontal="right"/>
    </xf>
    <xf numFmtId="0" fontId="8" fillId="3" borderId="22" xfId="0" applyFont="1" applyFill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8" fillId="19" borderId="0" xfId="0" applyFont="1" applyFill="1" applyBorder="1" applyAlignment="1">
      <alignment horizontal="right"/>
    </xf>
    <xf numFmtId="0" fontId="28" fillId="3" borderId="0" xfId="0" applyFont="1" applyFill="1" applyBorder="1" applyAlignment="1">
      <alignment horizontal="right"/>
    </xf>
  </cellXfs>
  <cellStyles count="25">
    <cellStyle name="Accent1 2" xfId="6"/>
    <cellStyle name="Accent4 2" xfId="4"/>
    <cellStyle name="Comma 2" xfId="10"/>
    <cellStyle name="Currency" xfId="1" builtinId="4"/>
    <cellStyle name="Currency 2" xfId="11"/>
    <cellStyle name="Currency 2 2" xfId="12"/>
    <cellStyle name="Currency 3" xfId="8"/>
    <cellStyle name="Currency 4" xfId="13"/>
    <cellStyle name="Normal" xfId="0" builtinId="0"/>
    <cellStyle name="Normal 2" xfId="14"/>
    <cellStyle name="Normal 2 2" xfId="15"/>
    <cellStyle name="Normal 3" xfId="7"/>
    <cellStyle name="Normal 4" xfId="16"/>
    <cellStyle name="Normal 4 2" xfId="17"/>
    <cellStyle name="Normal 5" xfId="18"/>
    <cellStyle name="Note 2" xfId="19"/>
    <cellStyle name="Note 2 2" xfId="5"/>
    <cellStyle name="Percent" xfId="2" builtinId="5"/>
    <cellStyle name="Percent 2" xfId="20"/>
    <cellStyle name="Percent 2 2" xfId="21"/>
    <cellStyle name="Percent 3" xfId="9"/>
    <cellStyle name="Percent 4" xfId="22"/>
    <cellStyle name="Percent 4 2" xfId="23"/>
    <cellStyle name="Total 2" xfId="24"/>
    <cellStyle name="Total 2 2" xfId="3"/>
  </cellStyles>
  <dxfs count="9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00447C"/>
      <color rgb="FFF47B20"/>
      <color rgb="FFFF66FF"/>
      <color rgb="FFFF505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24847</xdr:colOff>
      <xdr:row>1</xdr:row>
      <xdr:rowOff>0</xdr:rowOff>
    </xdr:from>
    <xdr:to>
      <xdr:col>1</xdr:col>
      <xdr:colOff>1395619</xdr:colOff>
      <xdr:row>1</xdr:row>
      <xdr:rowOff>548309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7" y="0"/>
          <a:ext cx="1370772" cy="548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01"/>
  <sheetViews>
    <sheetView showGridLines="0" tabSelected="1" zoomScale="98" zoomScaleNormal="98" workbookViewId="0">
      <selection activeCell="Q19" sqref="Q19"/>
    </sheetView>
  </sheetViews>
  <sheetFormatPr defaultColWidth="9.140625" defaultRowHeight="12.75" x14ac:dyDescent="0.2"/>
  <cols>
    <col min="1" max="1" width="2.85546875" style="1" customWidth="1"/>
    <col min="2" max="2" width="21.42578125" style="2" customWidth="1"/>
    <col min="3" max="3" width="11.7109375" style="3" customWidth="1"/>
    <col min="4" max="4" width="11.28515625" style="3" customWidth="1"/>
    <col min="5" max="5" width="11.42578125" style="3" customWidth="1"/>
    <col min="6" max="6" width="10" style="3" customWidth="1"/>
    <col min="7" max="7" width="10.7109375" style="3" customWidth="1"/>
    <col min="8" max="8" width="10.140625" style="2" customWidth="1"/>
    <col min="9" max="9" width="10.42578125" style="2" customWidth="1"/>
    <col min="10" max="10" width="13.85546875" style="2" customWidth="1"/>
    <col min="11" max="11" width="11.140625" style="2" customWidth="1"/>
    <col min="12" max="12" width="10.5703125" style="2" customWidth="1"/>
    <col min="13" max="13" width="11.42578125" style="2" customWidth="1"/>
    <col min="14" max="14" width="10.5703125" style="2" customWidth="1"/>
    <col min="15" max="15" width="11.42578125" style="2" customWidth="1"/>
    <col min="16" max="16" width="10.5703125" style="2" customWidth="1"/>
    <col min="17" max="17" width="11.28515625" style="1" customWidth="1"/>
    <col min="18" max="18" width="11.42578125" style="1" customWidth="1"/>
    <col min="19" max="19" width="13.7109375" style="1" customWidth="1"/>
    <col min="20" max="252" width="9.140625" style="1"/>
    <col min="253" max="253" width="15.42578125" style="1" customWidth="1"/>
    <col min="254" max="254" width="10.7109375" style="1" customWidth="1"/>
    <col min="255" max="255" width="8.5703125" style="1" customWidth="1"/>
    <col min="256" max="256" width="0" style="1" hidden="1" customWidth="1"/>
    <col min="257" max="260" width="7.7109375" style="1" customWidth="1"/>
    <col min="261" max="261" width="9.7109375" style="1" customWidth="1"/>
    <col min="262" max="264" width="10.7109375" style="1" customWidth="1"/>
    <col min="265" max="265" width="9.5703125" style="1" customWidth="1"/>
    <col min="266" max="266" width="10.7109375" style="1" customWidth="1"/>
    <col min="267" max="267" width="9.7109375" style="1" customWidth="1"/>
    <col min="268" max="268" width="8.28515625" style="1" customWidth="1"/>
    <col min="269" max="269" width="9.7109375" style="1" customWidth="1"/>
    <col min="270" max="270" width="0" style="1" hidden="1" customWidth="1"/>
    <col min="271" max="271" width="11.28515625" style="1" customWidth="1"/>
    <col min="272" max="508" width="9.140625" style="1"/>
    <col min="509" max="509" width="15.42578125" style="1" customWidth="1"/>
    <col min="510" max="510" width="10.7109375" style="1" customWidth="1"/>
    <col min="511" max="511" width="8.5703125" style="1" customWidth="1"/>
    <col min="512" max="512" width="0" style="1" hidden="1" customWidth="1"/>
    <col min="513" max="516" width="7.7109375" style="1" customWidth="1"/>
    <col min="517" max="517" width="9.7109375" style="1" customWidth="1"/>
    <col min="518" max="520" width="10.7109375" style="1" customWidth="1"/>
    <col min="521" max="521" width="9.5703125" style="1" customWidth="1"/>
    <col min="522" max="522" width="10.7109375" style="1" customWidth="1"/>
    <col min="523" max="523" width="9.7109375" style="1" customWidth="1"/>
    <col min="524" max="524" width="8.28515625" style="1" customWidth="1"/>
    <col min="525" max="525" width="9.7109375" style="1" customWidth="1"/>
    <col min="526" max="526" width="0" style="1" hidden="1" customWidth="1"/>
    <col min="527" max="527" width="11.28515625" style="1" customWidth="1"/>
    <col min="528" max="764" width="9.140625" style="1"/>
    <col min="765" max="765" width="15.42578125" style="1" customWidth="1"/>
    <col min="766" max="766" width="10.7109375" style="1" customWidth="1"/>
    <col min="767" max="767" width="8.5703125" style="1" customWidth="1"/>
    <col min="768" max="768" width="0" style="1" hidden="1" customWidth="1"/>
    <col min="769" max="772" width="7.7109375" style="1" customWidth="1"/>
    <col min="773" max="773" width="9.7109375" style="1" customWidth="1"/>
    <col min="774" max="776" width="10.7109375" style="1" customWidth="1"/>
    <col min="777" max="777" width="9.5703125" style="1" customWidth="1"/>
    <col min="778" max="778" width="10.7109375" style="1" customWidth="1"/>
    <col min="779" max="779" width="9.7109375" style="1" customWidth="1"/>
    <col min="780" max="780" width="8.28515625" style="1" customWidth="1"/>
    <col min="781" max="781" width="9.7109375" style="1" customWidth="1"/>
    <col min="782" max="782" width="0" style="1" hidden="1" customWidth="1"/>
    <col min="783" max="783" width="11.28515625" style="1" customWidth="1"/>
    <col min="784" max="1020" width="9.140625" style="1"/>
    <col min="1021" max="1021" width="15.42578125" style="1" customWidth="1"/>
    <col min="1022" max="1022" width="10.7109375" style="1" customWidth="1"/>
    <col min="1023" max="1023" width="8.5703125" style="1" customWidth="1"/>
    <col min="1024" max="1024" width="0" style="1" hidden="1" customWidth="1"/>
    <col min="1025" max="1028" width="7.7109375" style="1" customWidth="1"/>
    <col min="1029" max="1029" width="9.7109375" style="1" customWidth="1"/>
    <col min="1030" max="1032" width="10.7109375" style="1" customWidth="1"/>
    <col min="1033" max="1033" width="9.5703125" style="1" customWidth="1"/>
    <col min="1034" max="1034" width="10.7109375" style="1" customWidth="1"/>
    <col min="1035" max="1035" width="9.7109375" style="1" customWidth="1"/>
    <col min="1036" max="1036" width="8.28515625" style="1" customWidth="1"/>
    <col min="1037" max="1037" width="9.7109375" style="1" customWidth="1"/>
    <col min="1038" max="1038" width="0" style="1" hidden="1" customWidth="1"/>
    <col min="1039" max="1039" width="11.28515625" style="1" customWidth="1"/>
    <col min="1040" max="1276" width="9.140625" style="1"/>
    <col min="1277" max="1277" width="15.42578125" style="1" customWidth="1"/>
    <col min="1278" max="1278" width="10.7109375" style="1" customWidth="1"/>
    <col min="1279" max="1279" width="8.5703125" style="1" customWidth="1"/>
    <col min="1280" max="1280" width="0" style="1" hidden="1" customWidth="1"/>
    <col min="1281" max="1284" width="7.7109375" style="1" customWidth="1"/>
    <col min="1285" max="1285" width="9.7109375" style="1" customWidth="1"/>
    <col min="1286" max="1288" width="10.7109375" style="1" customWidth="1"/>
    <col min="1289" max="1289" width="9.5703125" style="1" customWidth="1"/>
    <col min="1290" max="1290" width="10.7109375" style="1" customWidth="1"/>
    <col min="1291" max="1291" width="9.7109375" style="1" customWidth="1"/>
    <col min="1292" max="1292" width="8.28515625" style="1" customWidth="1"/>
    <col min="1293" max="1293" width="9.7109375" style="1" customWidth="1"/>
    <col min="1294" max="1294" width="0" style="1" hidden="1" customWidth="1"/>
    <col min="1295" max="1295" width="11.28515625" style="1" customWidth="1"/>
    <col min="1296" max="1532" width="9.140625" style="1"/>
    <col min="1533" max="1533" width="15.42578125" style="1" customWidth="1"/>
    <col min="1534" max="1534" width="10.7109375" style="1" customWidth="1"/>
    <col min="1535" max="1535" width="8.5703125" style="1" customWidth="1"/>
    <col min="1536" max="1536" width="0" style="1" hidden="1" customWidth="1"/>
    <col min="1537" max="1540" width="7.7109375" style="1" customWidth="1"/>
    <col min="1541" max="1541" width="9.7109375" style="1" customWidth="1"/>
    <col min="1542" max="1544" width="10.7109375" style="1" customWidth="1"/>
    <col min="1545" max="1545" width="9.5703125" style="1" customWidth="1"/>
    <col min="1546" max="1546" width="10.7109375" style="1" customWidth="1"/>
    <col min="1547" max="1547" width="9.7109375" style="1" customWidth="1"/>
    <col min="1548" max="1548" width="8.28515625" style="1" customWidth="1"/>
    <col min="1549" max="1549" width="9.7109375" style="1" customWidth="1"/>
    <col min="1550" max="1550" width="0" style="1" hidden="1" customWidth="1"/>
    <col min="1551" max="1551" width="11.28515625" style="1" customWidth="1"/>
    <col min="1552" max="1788" width="9.140625" style="1"/>
    <col min="1789" max="1789" width="15.42578125" style="1" customWidth="1"/>
    <col min="1790" max="1790" width="10.7109375" style="1" customWidth="1"/>
    <col min="1791" max="1791" width="8.5703125" style="1" customWidth="1"/>
    <col min="1792" max="1792" width="0" style="1" hidden="1" customWidth="1"/>
    <col min="1793" max="1796" width="7.7109375" style="1" customWidth="1"/>
    <col min="1797" max="1797" width="9.7109375" style="1" customWidth="1"/>
    <col min="1798" max="1800" width="10.7109375" style="1" customWidth="1"/>
    <col min="1801" max="1801" width="9.5703125" style="1" customWidth="1"/>
    <col min="1802" max="1802" width="10.7109375" style="1" customWidth="1"/>
    <col min="1803" max="1803" width="9.7109375" style="1" customWidth="1"/>
    <col min="1804" max="1804" width="8.28515625" style="1" customWidth="1"/>
    <col min="1805" max="1805" width="9.7109375" style="1" customWidth="1"/>
    <col min="1806" max="1806" width="0" style="1" hidden="1" customWidth="1"/>
    <col min="1807" max="1807" width="11.28515625" style="1" customWidth="1"/>
    <col min="1808" max="2044" width="9.140625" style="1"/>
    <col min="2045" max="2045" width="15.42578125" style="1" customWidth="1"/>
    <col min="2046" max="2046" width="10.7109375" style="1" customWidth="1"/>
    <col min="2047" max="2047" width="8.5703125" style="1" customWidth="1"/>
    <col min="2048" max="2048" width="0" style="1" hidden="1" customWidth="1"/>
    <col min="2049" max="2052" width="7.7109375" style="1" customWidth="1"/>
    <col min="2053" max="2053" width="9.7109375" style="1" customWidth="1"/>
    <col min="2054" max="2056" width="10.7109375" style="1" customWidth="1"/>
    <col min="2057" max="2057" width="9.5703125" style="1" customWidth="1"/>
    <col min="2058" max="2058" width="10.7109375" style="1" customWidth="1"/>
    <col min="2059" max="2059" width="9.7109375" style="1" customWidth="1"/>
    <col min="2060" max="2060" width="8.28515625" style="1" customWidth="1"/>
    <col min="2061" max="2061" width="9.7109375" style="1" customWidth="1"/>
    <col min="2062" max="2062" width="0" style="1" hidden="1" customWidth="1"/>
    <col min="2063" max="2063" width="11.28515625" style="1" customWidth="1"/>
    <col min="2064" max="2300" width="9.140625" style="1"/>
    <col min="2301" max="2301" width="15.42578125" style="1" customWidth="1"/>
    <col min="2302" max="2302" width="10.7109375" style="1" customWidth="1"/>
    <col min="2303" max="2303" width="8.5703125" style="1" customWidth="1"/>
    <col min="2304" max="2304" width="0" style="1" hidden="1" customWidth="1"/>
    <col min="2305" max="2308" width="7.7109375" style="1" customWidth="1"/>
    <col min="2309" max="2309" width="9.7109375" style="1" customWidth="1"/>
    <col min="2310" max="2312" width="10.7109375" style="1" customWidth="1"/>
    <col min="2313" max="2313" width="9.5703125" style="1" customWidth="1"/>
    <col min="2314" max="2314" width="10.7109375" style="1" customWidth="1"/>
    <col min="2315" max="2315" width="9.7109375" style="1" customWidth="1"/>
    <col min="2316" max="2316" width="8.28515625" style="1" customWidth="1"/>
    <col min="2317" max="2317" width="9.7109375" style="1" customWidth="1"/>
    <col min="2318" max="2318" width="0" style="1" hidden="1" customWidth="1"/>
    <col min="2319" max="2319" width="11.28515625" style="1" customWidth="1"/>
    <col min="2320" max="2556" width="9.140625" style="1"/>
    <col min="2557" max="2557" width="15.42578125" style="1" customWidth="1"/>
    <col min="2558" max="2558" width="10.7109375" style="1" customWidth="1"/>
    <col min="2559" max="2559" width="8.5703125" style="1" customWidth="1"/>
    <col min="2560" max="2560" width="0" style="1" hidden="1" customWidth="1"/>
    <col min="2561" max="2564" width="7.7109375" style="1" customWidth="1"/>
    <col min="2565" max="2565" width="9.7109375" style="1" customWidth="1"/>
    <col min="2566" max="2568" width="10.7109375" style="1" customWidth="1"/>
    <col min="2569" max="2569" width="9.5703125" style="1" customWidth="1"/>
    <col min="2570" max="2570" width="10.7109375" style="1" customWidth="1"/>
    <col min="2571" max="2571" width="9.7109375" style="1" customWidth="1"/>
    <col min="2572" max="2572" width="8.28515625" style="1" customWidth="1"/>
    <col min="2573" max="2573" width="9.7109375" style="1" customWidth="1"/>
    <col min="2574" max="2574" width="0" style="1" hidden="1" customWidth="1"/>
    <col min="2575" max="2575" width="11.28515625" style="1" customWidth="1"/>
    <col min="2576" max="2812" width="9.140625" style="1"/>
    <col min="2813" max="2813" width="15.42578125" style="1" customWidth="1"/>
    <col min="2814" max="2814" width="10.7109375" style="1" customWidth="1"/>
    <col min="2815" max="2815" width="8.5703125" style="1" customWidth="1"/>
    <col min="2816" max="2816" width="0" style="1" hidden="1" customWidth="1"/>
    <col min="2817" max="2820" width="7.7109375" style="1" customWidth="1"/>
    <col min="2821" max="2821" width="9.7109375" style="1" customWidth="1"/>
    <col min="2822" max="2824" width="10.7109375" style="1" customWidth="1"/>
    <col min="2825" max="2825" width="9.5703125" style="1" customWidth="1"/>
    <col min="2826" max="2826" width="10.7109375" style="1" customWidth="1"/>
    <col min="2827" max="2827" width="9.7109375" style="1" customWidth="1"/>
    <col min="2828" max="2828" width="8.28515625" style="1" customWidth="1"/>
    <col min="2829" max="2829" width="9.7109375" style="1" customWidth="1"/>
    <col min="2830" max="2830" width="0" style="1" hidden="1" customWidth="1"/>
    <col min="2831" max="2831" width="11.28515625" style="1" customWidth="1"/>
    <col min="2832" max="3068" width="9.140625" style="1"/>
    <col min="3069" max="3069" width="15.42578125" style="1" customWidth="1"/>
    <col min="3070" max="3070" width="10.7109375" style="1" customWidth="1"/>
    <col min="3071" max="3071" width="8.5703125" style="1" customWidth="1"/>
    <col min="3072" max="3072" width="0" style="1" hidden="1" customWidth="1"/>
    <col min="3073" max="3076" width="7.7109375" style="1" customWidth="1"/>
    <col min="3077" max="3077" width="9.7109375" style="1" customWidth="1"/>
    <col min="3078" max="3080" width="10.7109375" style="1" customWidth="1"/>
    <col min="3081" max="3081" width="9.5703125" style="1" customWidth="1"/>
    <col min="3082" max="3082" width="10.7109375" style="1" customWidth="1"/>
    <col min="3083" max="3083" width="9.7109375" style="1" customWidth="1"/>
    <col min="3084" max="3084" width="8.28515625" style="1" customWidth="1"/>
    <col min="3085" max="3085" width="9.7109375" style="1" customWidth="1"/>
    <col min="3086" max="3086" width="0" style="1" hidden="1" customWidth="1"/>
    <col min="3087" max="3087" width="11.28515625" style="1" customWidth="1"/>
    <col min="3088" max="3324" width="9.140625" style="1"/>
    <col min="3325" max="3325" width="15.42578125" style="1" customWidth="1"/>
    <col min="3326" max="3326" width="10.7109375" style="1" customWidth="1"/>
    <col min="3327" max="3327" width="8.5703125" style="1" customWidth="1"/>
    <col min="3328" max="3328" width="0" style="1" hidden="1" customWidth="1"/>
    <col min="3329" max="3332" width="7.7109375" style="1" customWidth="1"/>
    <col min="3333" max="3333" width="9.7109375" style="1" customWidth="1"/>
    <col min="3334" max="3336" width="10.7109375" style="1" customWidth="1"/>
    <col min="3337" max="3337" width="9.5703125" style="1" customWidth="1"/>
    <col min="3338" max="3338" width="10.7109375" style="1" customWidth="1"/>
    <col min="3339" max="3339" width="9.7109375" style="1" customWidth="1"/>
    <col min="3340" max="3340" width="8.28515625" style="1" customWidth="1"/>
    <col min="3341" max="3341" width="9.7109375" style="1" customWidth="1"/>
    <col min="3342" max="3342" width="0" style="1" hidden="1" customWidth="1"/>
    <col min="3343" max="3343" width="11.28515625" style="1" customWidth="1"/>
    <col min="3344" max="3580" width="9.140625" style="1"/>
    <col min="3581" max="3581" width="15.42578125" style="1" customWidth="1"/>
    <col min="3582" max="3582" width="10.7109375" style="1" customWidth="1"/>
    <col min="3583" max="3583" width="8.5703125" style="1" customWidth="1"/>
    <col min="3584" max="3584" width="0" style="1" hidden="1" customWidth="1"/>
    <col min="3585" max="3588" width="7.7109375" style="1" customWidth="1"/>
    <col min="3589" max="3589" width="9.7109375" style="1" customWidth="1"/>
    <col min="3590" max="3592" width="10.7109375" style="1" customWidth="1"/>
    <col min="3593" max="3593" width="9.5703125" style="1" customWidth="1"/>
    <col min="3594" max="3594" width="10.7109375" style="1" customWidth="1"/>
    <col min="3595" max="3595" width="9.7109375" style="1" customWidth="1"/>
    <col min="3596" max="3596" width="8.28515625" style="1" customWidth="1"/>
    <col min="3597" max="3597" width="9.7109375" style="1" customWidth="1"/>
    <col min="3598" max="3598" width="0" style="1" hidden="1" customWidth="1"/>
    <col min="3599" max="3599" width="11.28515625" style="1" customWidth="1"/>
    <col min="3600" max="3836" width="9.140625" style="1"/>
    <col min="3837" max="3837" width="15.42578125" style="1" customWidth="1"/>
    <col min="3838" max="3838" width="10.7109375" style="1" customWidth="1"/>
    <col min="3839" max="3839" width="8.5703125" style="1" customWidth="1"/>
    <col min="3840" max="3840" width="0" style="1" hidden="1" customWidth="1"/>
    <col min="3841" max="3844" width="7.7109375" style="1" customWidth="1"/>
    <col min="3845" max="3845" width="9.7109375" style="1" customWidth="1"/>
    <col min="3846" max="3848" width="10.7109375" style="1" customWidth="1"/>
    <col min="3849" max="3849" width="9.5703125" style="1" customWidth="1"/>
    <col min="3850" max="3850" width="10.7109375" style="1" customWidth="1"/>
    <col min="3851" max="3851" width="9.7109375" style="1" customWidth="1"/>
    <col min="3852" max="3852" width="8.28515625" style="1" customWidth="1"/>
    <col min="3853" max="3853" width="9.7109375" style="1" customWidth="1"/>
    <col min="3854" max="3854" width="0" style="1" hidden="1" customWidth="1"/>
    <col min="3855" max="3855" width="11.28515625" style="1" customWidth="1"/>
    <col min="3856" max="4092" width="9.140625" style="1"/>
    <col min="4093" max="4093" width="15.42578125" style="1" customWidth="1"/>
    <col min="4094" max="4094" width="10.7109375" style="1" customWidth="1"/>
    <col min="4095" max="4095" width="8.5703125" style="1" customWidth="1"/>
    <col min="4096" max="4096" width="0" style="1" hidden="1" customWidth="1"/>
    <col min="4097" max="4100" width="7.7109375" style="1" customWidth="1"/>
    <col min="4101" max="4101" width="9.7109375" style="1" customWidth="1"/>
    <col min="4102" max="4104" width="10.7109375" style="1" customWidth="1"/>
    <col min="4105" max="4105" width="9.5703125" style="1" customWidth="1"/>
    <col min="4106" max="4106" width="10.7109375" style="1" customWidth="1"/>
    <col min="4107" max="4107" width="9.7109375" style="1" customWidth="1"/>
    <col min="4108" max="4108" width="8.28515625" style="1" customWidth="1"/>
    <col min="4109" max="4109" width="9.7109375" style="1" customWidth="1"/>
    <col min="4110" max="4110" width="0" style="1" hidden="1" customWidth="1"/>
    <col min="4111" max="4111" width="11.28515625" style="1" customWidth="1"/>
    <col min="4112" max="4348" width="9.140625" style="1"/>
    <col min="4349" max="4349" width="15.42578125" style="1" customWidth="1"/>
    <col min="4350" max="4350" width="10.7109375" style="1" customWidth="1"/>
    <col min="4351" max="4351" width="8.5703125" style="1" customWidth="1"/>
    <col min="4352" max="4352" width="0" style="1" hidden="1" customWidth="1"/>
    <col min="4353" max="4356" width="7.7109375" style="1" customWidth="1"/>
    <col min="4357" max="4357" width="9.7109375" style="1" customWidth="1"/>
    <col min="4358" max="4360" width="10.7109375" style="1" customWidth="1"/>
    <col min="4361" max="4361" width="9.5703125" style="1" customWidth="1"/>
    <col min="4362" max="4362" width="10.7109375" style="1" customWidth="1"/>
    <col min="4363" max="4363" width="9.7109375" style="1" customWidth="1"/>
    <col min="4364" max="4364" width="8.28515625" style="1" customWidth="1"/>
    <col min="4365" max="4365" width="9.7109375" style="1" customWidth="1"/>
    <col min="4366" max="4366" width="0" style="1" hidden="1" customWidth="1"/>
    <col min="4367" max="4367" width="11.28515625" style="1" customWidth="1"/>
    <col min="4368" max="4604" width="9.140625" style="1"/>
    <col min="4605" max="4605" width="15.42578125" style="1" customWidth="1"/>
    <col min="4606" max="4606" width="10.7109375" style="1" customWidth="1"/>
    <col min="4607" max="4607" width="8.5703125" style="1" customWidth="1"/>
    <col min="4608" max="4608" width="0" style="1" hidden="1" customWidth="1"/>
    <col min="4609" max="4612" width="7.7109375" style="1" customWidth="1"/>
    <col min="4613" max="4613" width="9.7109375" style="1" customWidth="1"/>
    <col min="4614" max="4616" width="10.7109375" style="1" customWidth="1"/>
    <col min="4617" max="4617" width="9.5703125" style="1" customWidth="1"/>
    <col min="4618" max="4618" width="10.7109375" style="1" customWidth="1"/>
    <col min="4619" max="4619" width="9.7109375" style="1" customWidth="1"/>
    <col min="4620" max="4620" width="8.28515625" style="1" customWidth="1"/>
    <col min="4621" max="4621" width="9.7109375" style="1" customWidth="1"/>
    <col min="4622" max="4622" width="0" style="1" hidden="1" customWidth="1"/>
    <col min="4623" max="4623" width="11.28515625" style="1" customWidth="1"/>
    <col min="4624" max="4860" width="9.140625" style="1"/>
    <col min="4861" max="4861" width="15.42578125" style="1" customWidth="1"/>
    <col min="4862" max="4862" width="10.7109375" style="1" customWidth="1"/>
    <col min="4863" max="4863" width="8.5703125" style="1" customWidth="1"/>
    <col min="4864" max="4864" width="0" style="1" hidden="1" customWidth="1"/>
    <col min="4865" max="4868" width="7.7109375" style="1" customWidth="1"/>
    <col min="4869" max="4869" width="9.7109375" style="1" customWidth="1"/>
    <col min="4870" max="4872" width="10.7109375" style="1" customWidth="1"/>
    <col min="4873" max="4873" width="9.5703125" style="1" customWidth="1"/>
    <col min="4874" max="4874" width="10.7109375" style="1" customWidth="1"/>
    <col min="4875" max="4875" width="9.7109375" style="1" customWidth="1"/>
    <col min="4876" max="4876" width="8.28515625" style="1" customWidth="1"/>
    <col min="4877" max="4877" width="9.7109375" style="1" customWidth="1"/>
    <col min="4878" max="4878" width="0" style="1" hidden="1" customWidth="1"/>
    <col min="4879" max="4879" width="11.28515625" style="1" customWidth="1"/>
    <col min="4880" max="5116" width="9.140625" style="1"/>
    <col min="5117" max="5117" width="15.42578125" style="1" customWidth="1"/>
    <col min="5118" max="5118" width="10.7109375" style="1" customWidth="1"/>
    <col min="5119" max="5119" width="8.5703125" style="1" customWidth="1"/>
    <col min="5120" max="5120" width="0" style="1" hidden="1" customWidth="1"/>
    <col min="5121" max="5124" width="7.7109375" style="1" customWidth="1"/>
    <col min="5125" max="5125" width="9.7109375" style="1" customWidth="1"/>
    <col min="5126" max="5128" width="10.7109375" style="1" customWidth="1"/>
    <col min="5129" max="5129" width="9.5703125" style="1" customWidth="1"/>
    <col min="5130" max="5130" width="10.7109375" style="1" customWidth="1"/>
    <col min="5131" max="5131" width="9.7109375" style="1" customWidth="1"/>
    <col min="5132" max="5132" width="8.28515625" style="1" customWidth="1"/>
    <col min="5133" max="5133" width="9.7109375" style="1" customWidth="1"/>
    <col min="5134" max="5134" width="0" style="1" hidden="1" customWidth="1"/>
    <col min="5135" max="5135" width="11.28515625" style="1" customWidth="1"/>
    <col min="5136" max="5372" width="9.140625" style="1"/>
    <col min="5373" max="5373" width="15.42578125" style="1" customWidth="1"/>
    <col min="5374" max="5374" width="10.7109375" style="1" customWidth="1"/>
    <col min="5375" max="5375" width="8.5703125" style="1" customWidth="1"/>
    <col min="5376" max="5376" width="0" style="1" hidden="1" customWidth="1"/>
    <col min="5377" max="5380" width="7.7109375" style="1" customWidth="1"/>
    <col min="5381" max="5381" width="9.7109375" style="1" customWidth="1"/>
    <col min="5382" max="5384" width="10.7109375" style="1" customWidth="1"/>
    <col min="5385" max="5385" width="9.5703125" style="1" customWidth="1"/>
    <col min="5386" max="5386" width="10.7109375" style="1" customWidth="1"/>
    <col min="5387" max="5387" width="9.7109375" style="1" customWidth="1"/>
    <col min="5388" max="5388" width="8.28515625" style="1" customWidth="1"/>
    <col min="5389" max="5389" width="9.7109375" style="1" customWidth="1"/>
    <col min="5390" max="5390" width="0" style="1" hidden="1" customWidth="1"/>
    <col min="5391" max="5391" width="11.28515625" style="1" customWidth="1"/>
    <col min="5392" max="5628" width="9.140625" style="1"/>
    <col min="5629" max="5629" width="15.42578125" style="1" customWidth="1"/>
    <col min="5630" max="5630" width="10.7109375" style="1" customWidth="1"/>
    <col min="5631" max="5631" width="8.5703125" style="1" customWidth="1"/>
    <col min="5632" max="5632" width="0" style="1" hidden="1" customWidth="1"/>
    <col min="5633" max="5636" width="7.7109375" style="1" customWidth="1"/>
    <col min="5637" max="5637" width="9.7109375" style="1" customWidth="1"/>
    <col min="5638" max="5640" width="10.7109375" style="1" customWidth="1"/>
    <col min="5641" max="5641" width="9.5703125" style="1" customWidth="1"/>
    <col min="5642" max="5642" width="10.7109375" style="1" customWidth="1"/>
    <col min="5643" max="5643" width="9.7109375" style="1" customWidth="1"/>
    <col min="5644" max="5644" width="8.28515625" style="1" customWidth="1"/>
    <col min="5645" max="5645" width="9.7109375" style="1" customWidth="1"/>
    <col min="5646" max="5646" width="0" style="1" hidden="1" customWidth="1"/>
    <col min="5647" max="5647" width="11.28515625" style="1" customWidth="1"/>
    <col min="5648" max="5884" width="9.140625" style="1"/>
    <col min="5885" max="5885" width="15.42578125" style="1" customWidth="1"/>
    <col min="5886" max="5886" width="10.7109375" style="1" customWidth="1"/>
    <col min="5887" max="5887" width="8.5703125" style="1" customWidth="1"/>
    <col min="5888" max="5888" width="0" style="1" hidden="1" customWidth="1"/>
    <col min="5889" max="5892" width="7.7109375" style="1" customWidth="1"/>
    <col min="5893" max="5893" width="9.7109375" style="1" customWidth="1"/>
    <col min="5894" max="5896" width="10.7109375" style="1" customWidth="1"/>
    <col min="5897" max="5897" width="9.5703125" style="1" customWidth="1"/>
    <col min="5898" max="5898" width="10.7109375" style="1" customWidth="1"/>
    <col min="5899" max="5899" width="9.7109375" style="1" customWidth="1"/>
    <col min="5900" max="5900" width="8.28515625" style="1" customWidth="1"/>
    <col min="5901" max="5901" width="9.7109375" style="1" customWidth="1"/>
    <col min="5902" max="5902" width="0" style="1" hidden="1" customWidth="1"/>
    <col min="5903" max="5903" width="11.28515625" style="1" customWidth="1"/>
    <col min="5904" max="6140" width="9.140625" style="1"/>
    <col min="6141" max="6141" width="15.42578125" style="1" customWidth="1"/>
    <col min="6142" max="6142" width="10.7109375" style="1" customWidth="1"/>
    <col min="6143" max="6143" width="8.5703125" style="1" customWidth="1"/>
    <col min="6144" max="6144" width="0" style="1" hidden="1" customWidth="1"/>
    <col min="6145" max="6148" width="7.7109375" style="1" customWidth="1"/>
    <col min="6149" max="6149" width="9.7109375" style="1" customWidth="1"/>
    <col min="6150" max="6152" width="10.7109375" style="1" customWidth="1"/>
    <col min="6153" max="6153" width="9.5703125" style="1" customWidth="1"/>
    <col min="6154" max="6154" width="10.7109375" style="1" customWidth="1"/>
    <col min="6155" max="6155" width="9.7109375" style="1" customWidth="1"/>
    <col min="6156" max="6156" width="8.28515625" style="1" customWidth="1"/>
    <col min="6157" max="6157" width="9.7109375" style="1" customWidth="1"/>
    <col min="6158" max="6158" width="0" style="1" hidden="1" customWidth="1"/>
    <col min="6159" max="6159" width="11.28515625" style="1" customWidth="1"/>
    <col min="6160" max="6396" width="9.140625" style="1"/>
    <col min="6397" max="6397" width="15.42578125" style="1" customWidth="1"/>
    <col min="6398" max="6398" width="10.7109375" style="1" customWidth="1"/>
    <col min="6399" max="6399" width="8.5703125" style="1" customWidth="1"/>
    <col min="6400" max="6400" width="0" style="1" hidden="1" customWidth="1"/>
    <col min="6401" max="6404" width="7.7109375" style="1" customWidth="1"/>
    <col min="6405" max="6405" width="9.7109375" style="1" customWidth="1"/>
    <col min="6406" max="6408" width="10.7109375" style="1" customWidth="1"/>
    <col min="6409" max="6409" width="9.5703125" style="1" customWidth="1"/>
    <col min="6410" max="6410" width="10.7109375" style="1" customWidth="1"/>
    <col min="6411" max="6411" width="9.7109375" style="1" customWidth="1"/>
    <col min="6412" max="6412" width="8.28515625" style="1" customWidth="1"/>
    <col min="6413" max="6413" width="9.7109375" style="1" customWidth="1"/>
    <col min="6414" max="6414" width="0" style="1" hidden="1" customWidth="1"/>
    <col min="6415" max="6415" width="11.28515625" style="1" customWidth="1"/>
    <col min="6416" max="6652" width="9.140625" style="1"/>
    <col min="6653" max="6653" width="15.42578125" style="1" customWidth="1"/>
    <col min="6654" max="6654" width="10.7109375" style="1" customWidth="1"/>
    <col min="6655" max="6655" width="8.5703125" style="1" customWidth="1"/>
    <col min="6656" max="6656" width="0" style="1" hidden="1" customWidth="1"/>
    <col min="6657" max="6660" width="7.7109375" style="1" customWidth="1"/>
    <col min="6661" max="6661" width="9.7109375" style="1" customWidth="1"/>
    <col min="6662" max="6664" width="10.7109375" style="1" customWidth="1"/>
    <col min="6665" max="6665" width="9.5703125" style="1" customWidth="1"/>
    <col min="6666" max="6666" width="10.7109375" style="1" customWidth="1"/>
    <col min="6667" max="6667" width="9.7109375" style="1" customWidth="1"/>
    <col min="6668" max="6668" width="8.28515625" style="1" customWidth="1"/>
    <col min="6669" max="6669" width="9.7109375" style="1" customWidth="1"/>
    <col min="6670" max="6670" width="0" style="1" hidden="1" customWidth="1"/>
    <col min="6671" max="6671" width="11.28515625" style="1" customWidth="1"/>
    <col min="6672" max="6908" width="9.140625" style="1"/>
    <col min="6909" max="6909" width="15.42578125" style="1" customWidth="1"/>
    <col min="6910" max="6910" width="10.7109375" style="1" customWidth="1"/>
    <col min="6911" max="6911" width="8.5703125" style="1" customWidth="1"/>
    <col min="6912" max="6912" width="0" style="1" hidden="1" customWidth="1"/>
    <col min="6913" max="6916" width="7.7109375" style="1" customWidth="1"/>
    <col min="6917" max="6917" width="9.7109375" style="1" customWidth="1"/>
    <col min="6918" max="6920" width="10.7109375" style="1" customWidth="1"/>
    <col min="6921" max="6921" width="9.5703125" style="1" customWidth="1"/>
    <col min="6922" max="6922" width="10.7109375" style="1" customWidth="1"/>
    <col min="6923" max="6923" width="9.7109375" style="1" customWidth="1"/>
    <col min="6924" max="6924" width="8.28515625" style="1" customWidth="1"/>
    <col min="6925" max="6925" width="9.7109375" style="1" customWidth="1"/>
    <col min="6926" max="6926" width="0" style="1" hidden="1" customWidth="1"/>
    <col min="6927" max="6927" width="11.28515625" style="1" customWidth="1"/>
    <col min="6928" max="7164" width="9.140625" style="1"/>
    <col min="7165" max="7165" width="15.42578125" style="1" customWidth="1"/>
    <col min="7166" max="7166" width="10.7109375" style="1" customWidth="1"/>
    <col min="7167" max="7167" width="8.5703125" style="1" customWidth="1"/>
    <col min="7168" max="7168" width="0" style="1" hidden="1" customWidth="1"/>
    <col min="7169" max="7172" width="7.7109375" style="1" customWidth="1"/>
    <col min="7173" max="7173" width="9.7109375" style="1" customWidth="1"/>
    <col min="7174" max="7176" width="10.7109375" style="1" customWidth="1"/>
    <col min="7177" max="7177" width="9.5703125" style="1" customWidth="1"/>
    <col min="7178" max="7178" width="10.7109375" style="1" customWidth="1"/>
    <col min="7179" max="7179" width="9.7109375" style="1" customWidth="1"/>
    <col min="7180" max="7180" width="8.28515625" style="1" customWidth="1"/>
    <col min="7181" max="7181" width="9.7109375" style="1" customWidth="1"/>
    <col min="7182" max="7182" width="0" style="1" hidden="1" customWidth="1"/>
    <col min="7183" max="7183" width="11.28515625" style="1" customWidth="1"/>
    <col min="7184" max="7420" width="9.140625" style="1"/>
    <col min="7421" max="7421" width="15.42578125" style="1" customWidth="1"/>
    <col min="7422" max="7422" width="10.7109375" style="1" customWidth="1"/>
    <col min="7423" max="7423" width="8.5703125" style="1" customWidth="1"/>
    <col min="7424" max="7424" width="0" style="1" hidden="1" customWidth="1"/>
    <col min="7425" max="7428" width="7.7109375" style="1" customWidth="1"/>
    <col min="7429" max="7429" width="9.7109375" style="1" customWidth="1"/>
    <col min="7430" max="7432" width="10.7109375" style="1" customWidth="1"/>
    <col min="7433" max="7433" width="9.5703125" style="1" customWidth="1"/>
    <col min="7434" max="7434" width="10.7109375" style="1" customWidth="1"/>
    <col min="7435" max="7435" width="9.7109375" style="1" customWidth="1"/>
    <col min="7436" max="7436" width="8.28515625" style="1" customWidth="1"/>
    <col min="7437" max="7437" width="9.7109375" style="1" customWidth="1"/>
    <col min="7438" max="7438" width="0" style="1" hidden="1" customWidth="1"/>
    <col min="7439" max="7439" width="11.28515625" style="1" customWidth="1"/>
    <col min="7440" max="7676" width="9.140625" style="1"/>
    <col min="7677" max="7677" width="15.42578125" style="1" customWidth="1"/>
    <col min="7678" max="7678" width="10.7109375" style="1" customWidth="1"/>
    <col min="7679" max="7679" width="8.5703125" style="1" customWidth="1"/>
    <col min="7680" max="7680" width="0" style="1" hidden="1" customWidth="1"/>
    <col min="7681" max="7684" width="7.7109375" style="1" customWidth="1"/>
    <col min="7685" max="7685" width="9.7109375" style="1" customWidth="1"/>
    <col min="7686" max="7688" width="10.7109375" style="1" customWidth="1"/>
    <col min="7689" max="7689" width="9.5703125" style="1" customWidth="1"/>
    <col min="7690" max="7690" width="10.7109375" style="1" customWidth="1"/>
    <col min="7691" max="7691" width="9.7109375" style="1" customWidth="1"/>
    <col min="7692" max="7692" width="8.28515625" style="1" customWidth="1"/>
    <col min="7693" max="7693" width="9.7109375" style="1" customWidth="1"/>
    <col min="7694" max="7694" width="0" style="1" hidden="1" customWidth="1"/>
    <col min="7695" max="7695" width="11.28515625" style="1" customWidth="1"/>
    <col min="7696" max="7932" width="9.140625" style="1"/>
    <col min="7933" max="7933" width="15.42578125" style="1" customWidth="1"/>
    <col min="7934" max="7934" width="10.7109375" style="1" customWidth="1"/>
    <col min="7935" max="7935" width="8.5703125" style="1" customWidth="1"/>
    <col min="7936" max="7936" width="0" style="1" hidden="1" customWidth="1"/>
    <col min="7937" max="7940" width="7.7109375" style="1" customWidth="1"/>
    <col min="7941" max="7941" width="9.7109375" style="1" customWidth="1"/>
    <col min="7942" max="7944" width="10.7109375" style="1" customWidth="1"/>
    <col min="7945" max="7945" width="9.5703125" style="1" customWidth="1"/>
    <col min="7946" max="7946" width="10.7109375" style="1" customWidth="1"/>
    <col min="7947" max="7947" width="9.7109375" style="1" customWidth="1"/>
    <col min="7948" max="7948" width="8.28515625" style="1" customWidth="1"/>
    <col min="7949" max="7949" width="9.7109375" style="1" customWidth="1"/>
    <col min="7950" max="7950" width="0" style="1" hidden="1" customWidth="1"/>
    <col min="7951" max="7951" width="11.28515625" style="1" customWidth="1"/>
    <col min="7952" max="8188" width="9.140625" style="1"/>
    <col min="8189" max="8189" width="15.42578125" style="1" customWidth="1"/>
    <col min="8190" max="8190" width="10.7109375" style="1" customWidth="1"/>
    <col min="8191" max="8191" width="8.5703125" style="1" customWidth="1"/>
    <col min="8192" max="8192" width="0" style="1" hidden="1" customWidth="1"/>
    <col min="8193" max="8196" width="7.7109375" style="1" customWidth="1"/>
    <col min="8197" max="8197" width="9.7109375" style="1" customWidth="1"/>
    <col min="8198" max="8200" width="10.7109375" style="1" customWidth="1"/>
    <col min="8201" max="8201" width="9.5703125" style="1" customWidth="1"/>
    <col min="8202" max="8202" width="10.7109375" style="1" customWidth="1"/>
    <col min="8203" max="8203" width="9.7109375" style="1" customWidth="1"/>
    <col min="8204" max="8204" width="8.28515625" style="1" customWidth="1"/>
    <col min="8205" max="8205" width="9.7109375" style="1" customWidth="1"/>
    <col min="8206" max="8206" width="0" style="1" hidden="1" customWidth="1"/>
    <col min="8207" max="8207" width="11.28515625" style="1" customWidth="1"/>
    <col min="8208" max="8444" width="9.140625" style="1"/>
    <col min="8445" max="8445" width="15.42578125" style="1" customWidth="1"/>
    <col min="8446" max="8446" width="10.7109375" style="1" customWidth="1"/>
    <col min="8447" max="8447" width="8.5703125" style="1" customWidth="1"/>
    <col min="8448" max="8448" width="0" style="1" hidden="1" customWidth="1"/>
    <col min="8449" max="8452" width="7.7109375" style="1" customWidth="1"/>
    <col min="8453" max="8453" width="9.7109375" style="1" customWidth="1"/>
    <col min="8454" max="8456" width="10.7109375" style="1" customWidth="1"/>
    <col min="8457" max="8457" width="9.5703125" style="1" customWidth="1"/>
    <col min="8458" max="8458" width="10.7109375" style="1" customWidth="1"/>
    <col min="8459" max="8459" width="9.7109375" style="1" customWidth="1"/>
    <col min="8460" max="8460" width="8.28515625" style="1" customWidth="1"/>
    <col min="8461" max="8461" width="9.7109375" style="1" customWidth="1"/>
    <col min="8462" max="8462" width="0" style="1" hidden="1" customWidth="1"/>
    <col min="8463" max="8463" width="11.28515625" style="1" customWidth="1"/>
    <col min="8464" max="8700" width="9.140625" style="1"/>
    <col min="8701" max="8701" width="15.42578125" style="1" customWidth="1"/>
    <col min="8702" max="8702" width="10.7109375" style="1" customWidth="1"/>
    <col min="8703" max="8703" width="8.5703125" style="1" customWidth="1"/>
    <col min="8704" max="8704" width="0" style="1" hidden="1" customWidth="1"/>
    <col min="8705" max="8708" width="7.7109375" style="1" customWidth="1"/>
    <col min="8709" max="8709" width="9.7109375" style="1" customWidth="1"/>
    <col min="8710" max="8712" width="10.7109375" style="1" customWidth="1"/>
    <col min="8713" max="8713" width="9.5703125" style="1" customWidth="1"/>
    <col min="8714" max="8714" width="10.7109375" style="1" customWidth="1"/>
    <col min="8715" max="8715" width="9.7109375" style="1" customWidth="1"/>
    <col min="8716" max="8716" width="8.28515625" style="1" customWidth="1"/>
    <col min="8717" max="8717" width="9.7109375" style="1" customWidth="1"/>
    <col min="8718" max="8718" width="0" style="1" hidden="1" customWidth="1"/>
    <col min="8719" max="8719" width="11.28515625" style="1" customWidth="1"/>
    <col min="8720" max="8956" width="9.140625" style="1"/>
    <col min="8957" max="8957" width="15.42578125" style="1" customWidth="1"/>
    <col min="8958" max="8958" width="10.7109375" style="1" customWidth="1"/>
    <col min="8959" max="8959" width="8.5703125" style="1" customWidth="1"/>
    <col min="8960" max="8960" width="0" style="1" hidden="1" customWidth="1"/>
    <col min="8961" max="8964" width="7.7109375" style="1" customWidth="1"/>
    <col min="8965" max="8965" width="9.7109375" style="1" customWidth="1"/>
    <col min="8966" max="8968" width="10.7109375" style="1" customWidth="1"/>
    <col min="8969" max="8969" width="9.5703125" style="1" customWidth="1"/>
    <col min="8970" max="8970" width="10.7109375" style="1" customWidth="1"/>
    <col min="8971" max="8971" width="9.7109375" style="1" customWidth="1"/>
    <col min="8972" max="8972" width="8.28515625" style="1" customWidth="1"/>
    <col min="8973" max="8973" width="9.7109375" style="1" customWidth="1"/>
    <col min="8974" max="8974" width="0" style="1" hidden="1" customWidth="1"/>
    <col min="8975" max="8975" width="11.28515625" style="1" customWidth="1"/>
    <col min="8976" max="9212" width="9.140625" style="1"/>
    <col min="9213" max="9213" width="15.42578125" style="1" customWidth="1"/>
    <col min="9214" max="9214" width="10.7109375" style="1" customWidth="1"/>
    <col min="9215" max="9215" width="8.5703125" style="1" customWidth="1"/>
    <col min="9216" max="9216" width="0" style="1" hidden="1" customWidth="1"/>
    <col min="9217" max="9220" width="7.7109375" style="1" customWidth="1"/>
    <col min="9221" max="9221" width="9.7109375" style="1" customWidth="1"/>
    <col min="9222" max="9224" width="10.7109375" style="1" customWidth="1"/>
    <col min="9225" max="9225" width="9.5703125" style="1" customWidth="1"/>
    <col min="9226" max="9226" width="10.7109375" style="1" customWidth="1"/>
    <col min="9227" max="9227" width="9.7109375" style="1" customWidth="1"/>
    <col min="9228" max="9228" width="8.28515625" style="1" customWidth="1"/>
    <col min="9229" max="9229" width="9.7109375" style="1" customWidth="1"/>
    <col min="9230" max="9230" width="0" style="1" hidden="1" customWidth="1"/>
    <col min="9231" max="9231" width="11.28515625" style="1" customWidth="1"/>
    <col min="9232" max="9468" width="9.140625" style="1"/>
    <col min="9469" max="9469" width="15.42578125" style="1" customWidth="1"/>
    <col min="9470" max="9470" width="10.7109375" style="1" customWidth="1"/>
    <col min="9471" max="9471" width="8.5703125" style="1" customWidth="1"/>
    <col min="9472" max="9472" width="0" style="1" hidden="1" customWidth="1"/>
    <col min="9473" max="9476" width="7.7109375" style="1" customWidth="1"/>
    <col min="9477" max="9477" width="9.7109375" style="1" customWidth="1"/>
    <col min="9478" max="9480" width="10.7109375" style="1" customWidth="1"/>
    <col min="9481" max="9481" width="9.5703125" style="1" customWidth="1"/>
    <col min="9482" max="9482" width="10.7109375" style="1" customWidth="1"/>
    <col min="9483" max="9483" width="9.7109375" style="1" customWidth="1"/>
    <col min="9484" max="9484" width="8.28515625" style="1" customWidth="1"/>
    <col min="9485" max="9485" width="9.7109375" style="1" customWidth="1"/>
    <col min="9486" max="9486" width="0" style="1" hidden="1" customWidth="1"/>
    <col min="9487" max="9487" width="11.28515625" style="1" customWidth="1"/>
    <col min="9488" max="9724" width="9.140625" style="1"/>
    <col min="9725" max="9725" width="15.42578125" style="1" customWidth="1"/>
    <col min="9726" max="9726" width="10.7109375" style="1" customWidth="1"/>
    <col min="9727" max="9727" width="8.5703125" style="1" customWidth="1"/>
    <col min="9728" max="9728" width="0" style="1" hidden="1" customWidth="1"/>
    <col min="9729" max="9732" width="7.7109375" style="1" customWidth="1"/>
    <col min="9733" max="9733" width="9.7109375" style="1" customWidth="1"/>
    <col min="9734" max="9736" width="10.7109375" style="1" customWidth="1"/>
    <col min="9737" max="9737" width="9.5703125" style="1" customWidth="1"/>
    <col min="9738" max="9738" width="10.7109375" style="1" customWidth="1"/>
    <col min="9739" max="9739" width="9.7109375" style="1" customWidth="1"/>
    <col min="9740" max="9740" width="8.28515625" style="1" customWidth="1"/>
    <col min="9741" max="9741" width="9.7109375" style="1" customWidth="1"/>
    <col min="9742" max="9742" width="0" style="1" hidden="1" customWidth="1"/>
    <col min="9743" max="9743" width="11.28515625" style="1" customWidth="1"/>
    <col min="9744" max="9980" width="9.140625" style="1"/>
    <col min="9981" max="9981" width="15.42578125" style="1" customWidth="1"/>
    <col min="9982" max="9982" width="10.7109375" style="1" customWidth="1"/>
    <col min="9983" max="9983" width="8.5703125" style="1" customWidth="1"/>
    <col min="9984" max="9984" width="0" style="1" hidden="1" customWidth="1"/>
    <col min="9985" max="9988" width="7.7109375" style="1" customWidth="1"/>
    <col min="9989" max="9989" width="9.7109375" style="1" customWidth="1"/>
    <col min="9990" max="9992" width="10.7109375" style="1" customWidth="1"/>
    <col min="9993" max="9993" width="9.5703125" style="1" customWidth="1"/>
    <col min="9994" max="9994" width="10.7109375" style="1" customWidth="1"/>
    <col min="9995" max="9995" width="9.7109375" style="1" customWidth="1"/>
    <col min="9996" max="9996" width="8.28515625" style="1" customWidth="1"/>
    <col min="9997" max="9997" width="9.7109375" style="1" customWidth="1"/>
    <col min="9998" max="9998" width="0" style="1" hidden="1" customWidth="1"/>
    <col min="9999" max="9999" width="11.28515625" style="1" customWidth="1"/>
    <col min="10000" max="10236" width="9.140625" style="1"/>
    <col min="10237" max="10237" width="15.42578125" style="1" customWidth="1"/>
    <col min="10238" max="10238" width="10.7109375" style="1" customWidth="1"/>
    <col min="10239" max="10239" width="8.5703125" style="1" customWidth="1"/>
    <col min="10240" max="10240" width="0" style="1" hidden="1" customWidth="1"/>
    <col min="10241" max="10244" width="7.7109375" style="1" customWidth="1"/>
    <col min="10245" max="10245" width="9.7109375" style="1" customWidth="1"/>
    <col min="10246" max="10248" width="10.7109375" style="1" customWidth="1"/>
    <col min="10249" max="10249" width="9.5703125" style="1" customWidth="1"/>
    <col min="10250" max="10250" width="10.7109375" style="1" customWidth="1"/>
    <col min="10251" max="10251" width="9.7109375" style="1" customWidth="1"/>
    <col min="10252" max="10252" width="8.28515625" style="1" customWidth="1"/>
    <col min="10253" max="10253" width="9.7109375" style="1" customWidth="1"/>
    <col min="10254" max="10254" width="0" style="1" hidden="1" customWidth="1"/>
    <col min="10255" max="10255" width="11.28515625" style="1" customWidth="1"/>
    <col min="10256" max="10492" width="9.140625" style="1"/>
    <col min="10493" max="10493" width="15.42578125" style="1" customWidth="1"/>
    <col min="10494" max="10494" width="10.7109375" style="1" customWidth="1"/>
    <col min="10495" max="10495" width="8.5703125" style="1" customWidth="1"/>
    <col min="10496" max="10496" width="0" style="1" hidden="1" customWidth="1"/>
    <col min="10497" max="10500" width="7.7109375" style="1" customWidth="1"/>
    <col min="10501" max="10501" width="9.7109375" style="1" customWidth="1"/>
    <col min="10502" max="10504" width="10.7109375" style="1" customWidth="1"/>
    <col min="10505" max="10505" width="9.5703125" style="1" customWidth="1"/>
    <col min="10506" max="10506" width="10.7109375" style="1" customWidth="1"/>
    <col min="10507" max="10507" width="9.7109375" style="1" customWidth="1"/>
    <col min="10508" max="10508" width="8.28515625" style="1" customWidth="1"/>
    <col min="10509" max="10509" width="9.7109375" style="1" customWidth="1"/>
    <col min="10510" max="10510" width="0" style="1" hidden="1" customWidth="1"/>
    <col min="10511" max="10511" width="11.28515625" style="1" customWidth="1"/>
    <col min="10512" max="10748" width="9.140625" style="1"/>
    <col min="10749" max="10749" width="15.42578125" style="1" customWidth="1"/>
    <col min="10750" max="10750" width="10.7109375" style="1" customWidth="1"/>
    <col min="10751" max="10751" width="8.5703125" style="1" customWidth="1"/>
    <col min="10752" max="10752" width="0" style="1" hidden="1" customWidth="1"/>
    <col min="10753" max="10756" width="7.7109375" style="1" customWidth="1"/>
    <col min="10757" max="10757" width="9.7109375" style="1" customWidth="1"/>
    <col min="10758" max="10760" width="10.7109375" style="1" customWidth="1"/>
    <col min="10761" max="10761" width="9.5703125" style="1" customWidth="1"/>
    <col min="10762" max="10762" width="10.7109375" style="1" customWidth="1"/>
    <col min="10763" max="10763" width="9.7109375" style="1" customWidth="1"/>
    <col min="10764" max="10764" width="8.28515625" style="1" customWidth="1"/>
    <col min="10765" max="10765" width="9.7109375" style="1" customWidth="1"/>
    <col min="10766" max="10766" width="0" style="1" hidden="1" customWidth="1"/>
    <col min="10767" max="10767" width="11.28515625" style="1" customWidth="1"/>
    <col min="10768" max="11004" width="9.140625" style="1"/>
    <col min="11005" max="11005" width="15.42578125" style="1" customWidth="1"/>
    <col min="11006" max="11006" width="10.7109375" style="1" customWidth="1"/>
    <col min="11007" max="11007" width="8.5703125" style="1" customWidth="1"/>
    <col min="11008" max="11008" width="0" style="1" hidden="1" customWidth="1"/>
    <col min="11009" max="11012" width="7.7109375" style="1" customWidth="1"/>
    <col min="11013" max="11013" width="9.7109375" style="1" customWidth="1"/>
    <col min="11014" max="11016" width="10.7109375" style="1" customWidth="1"/>
    <col min="11017" max="11017" width="9.5703125" style="1" customWidth="1"/>
    <col min="11018" max="11018" width="10.7109375" style="1" customWidth="1"/>
    <col min="11019" max="11019" width="9.7109375" style="1" customWidth="1"/>
    <col min="11020" max="11020" width="8.28515625" style="1" customWidth="1"/>
    <col min="11021" max="11021" width="9.7109375" style="1" customWidth="1"/>
    <col min="11022" max="11022" width="0" style="1" hidden="1" customWidth="1"/>
    <col min="11023" max="11023" width="11.28515625" style="1" customWidth="1"/>
    <col min="11024" max="11260" width="9.140625" style="1"/>
    <col min="11261" max="11261" width="15.42578125" style="1" customWidth="1"/>
    <col min="11262" max="11262" width="10.7109375" style="1" customWidth="1"/>
    <col min="11263" max="11263" width="8.5703125" style="1" customWidth="1"/>
    <col min="11264" max="11264" width="0" style="1" hidden="1" customWidth="1"/>
    <col min="11265" max="11268" width="7.7109375" style="1" customWidth="1"/>
    <col min="11269" max="11269" width="9.7109375" style="1" customWidth="1"/>
    <col min="11270" max="11272" width="10.7109375" style="1" customWidth="1"/>
    <col min="11273" max="11273" width="9.5703125" style="1" customWidth="1"/>
    <col min="11274" max="11274" width="10.7109375" style="1" customWidth="1"/>
    <col min="11275" max="11275" width="9.7109375" style="1" customWidth="1"/>
    <col min="11276" max="11276" width="8.28515625" style="1" customWidth="1"/>
    <col min="11277" max="11277" width="9.7109375" style="1" customWidth="1"/>
    <col min="11278" max="11278" width="0" style="1" hidden="1" customWidth="1"/>
    <col min="11279" max="11279" width="11.28515625" style="1" customWidth="1"/>
    <col min="11280" max="11516" width="9.140625" style="1"/>
    <col min="11517" max="11517" width="15.42578125" style="1" customWidth="1"/>
    <col min="11518" max="11518" width="10.7109375" style="1" customWidth="1"/>
    <col min="11519" max="11519" width="8.5703125" style="1" customWidth="1"/>
    <col min="11520" max="11520" width="0" style="1" hidden="1" customWidth="1"/>
    <col min="11521" max="11524" width="7.7109375" style="1" customWidth="1"/>
    <col min="11525" max="11525" width="9.7109375" style="1" customWidth="1"/>
    <col min="11526" max="11528" width="10.7109375" style="1" customWidth="1"/>
    <col min="11529" max="11529" width="9.5703125" style="1" customWidth="1"/>
    <col min="11530" max="11530" width="10.7109375" style="1" customWidth="1"/>
    <col min="11531" max="11531" width="9.7109375" style="1" customWidth="1"/>
    <col min="11532" max="11532" width="8.28515625" style="1" customWidth="1"/>
    <col min="11533" max="11533" width="9.7109375" style="1" customWidth="1"/>
    <col min="11534" max="11534" width="0" style="1" hidden="1" customWidth="1"/>
    <col min="11535" max="11535" width="11.28515625" style="1" customWidth="1"/>
    <col min="11536" max="11772" width="9.140625" style="1"/>
    <col min="11773" max="11773" width="15.42578125" style="1" customWidth="1"/>
    <col min="11774" max="11774" width="10.7109375" style="1" customWidth="1"/>
    <col min="11775" max="11775" width="8.5703125" style="1" customWidth="1"/>
    <col min="11776" max="11776" width="0" style="1" hidden="1" customWidth="1"/>
    <col min="11777" max="11780" width="7.7109375" style="1" customWidth="1"/>
    <col min="11781" max="11781" width="9.7109375" style="1" customWidth="1"/>
    <col min="11782" max="11784" width="10.7109375" style="1" customWidth="1"/>
    <col min="11785" max="11785" width="9.5703125" style="1" customWidth="1"/>
    <col min="11786" max="11786" width="10.7109375" style="1" customWidth="1"/>
    <col min="11787" max="11787" width="9.7109375" style="1" customWidth="1"/>
    <col min="11788" max="11788" width="8.28515625" style="1" customWidth="1"/>
    <col min="11789" max="11789" width="9.7109375" style="1" customWidth="1"/>
    <col min="11790" max="11790" width="0" style="1" hidden="1" customWidth="1"/>
    <col min="11791" max="11791" width="11.28515625" style="1" customWidth="1"/>
    <col min="11792" max="12028" width="9.140625" style="1"/>
    <col min="12029" max="12029" width="15.42578125" style="1" customWidth="1"/>
    <col min="12030" max="12030" width="10.7109375" style="1" customWidth="1"/>
    <col min="12031" max="12031" width="8.5703125" style="1" customWidth="1"/>
    <col min="12032" max="12032" width="0" style="1" hidden="1" customWidth="1"/>
    <col min="12033" max="12036" width="7.7109375" style="1" customWidth="1"/>
    <col min="12037" max="12037" width="9.7109375" style="1" customWidth="1"/>
    <col min="12038" max="12040" width="10.7109375" style="1" customWidth="1"/>
    <col min="12041" max="12041" width="9.5703125" style="1" customWidth="1"/>
    <col min="12042" max="12042" width="10.7109375" style="1" customWidth="1"/>
    <col min="12043" max="12043" width="9.7109375" style="1" customWidth="1"/>
    <col min="12044" max="12044" width="8.28515625" style="1" customWidth="1"/>
    <col min="12045" max="12045" width="9.7109375" style="1" customWidth="1"/>
    <col min="12046" max="12046" width="0" style="1" hidden="1" customWidth="1"/>
    <col min="12047" max="12047" width="11.28515625" style="1" customWidth="1"/>
    <col min="12048" max="12284" width="9.140625" style="1"/>
    <col min="12285" max="12285" width="15.42578125" style="1" customWidth="1"/>
    <col min="12286" max="12286" width="10.7109375" style="1" customWidth="1"/>
    <col min="12287" max="12287" width="8.5703125" style="1" customWidth="1"/>
    <col min="12288" max="12288" width="0" style="1" hidden="1" customWidth="1"/>
    <col min="12289" max="12292" width="7.7109375" style="1" customWidth="1"/>
    <col min="12293" max="12293" width="9.7109375" style="1" customWidth="1"/>
    <col min="12294" max="12296" width="10.7109375" style="1" customWidth="1"/>
    <col min="12297" max="12297" width="9.5703125" style="1" customWidth="1"/>
    <col min="12298" max="12298" width="10.7109375" style="1" customWidth="1"/>
    <col min="12299" max="12299" width="9.7109375" style="1" customWidth="1"/>
    <col min="12300" max="12300" width="8.28515625" style="1" customWidth="1"/>
    <col min="12301" max="12301" width="9.7109375" style="1" customWidth="1"/>
    <col min="12302" max="12302" width="0" style="1" hidden="1" customWidth="1"/>
    <col min="12303" max="12303" width="11.28515625" style="1" customWidth="1"/>
    <col min="12304" max="12540" width="9.140625" style="1"/>
    <col min="12541" max="12541" width="15.42578125" style="1" customWidth="1"/>
    <col min="12542" max="12542" width="10.7109375" style="1" customWidth="1"/>
    <col min="12543" max="12543" width="8.5703125" style="1" customWidth="1"/>
    <col min="12544" max="12544" width="0" style="1" hidden="1" customWidth="1"/>
    <col min="12545" max="12548" width="7.7109375" style="1" customWidth="1"/>
    <col min="12549" max="12549" width="9.7109375" style="1" customWidth="1"/>
    <col min="12550" max="12552" width="10.7109375" style="1" customWidth="1"/>
    <col min="12553" max="12553" width="9.5703125" style="1" customWidth="1"/>
    <col min="12554" max="12554" width="10.7109375" style="1" customWidth="1"/>
    <col min="12555" max="12555" width="9.7109375" style="1" customWidth="1"/>
    <col min="12556" max="12556" width="8.28515625" style="1" customWidth="1"/>
    <col min="12557" max="12557" width="9.7109375" style="1" customWidth="1"/>
    <col min="12558" max="12558" width="0" style="1" hidden="1" customWidth="1"/>
    <col min="12559" max="12559" width="11.28515625" style="1" customWidth="1"/>
    <col min="12560" max="12796" width="9.140625" style="1"/>
    <col min="12797" max="12797" width="15.42578125" style="1" customWidth="1"/>
    <col min="12798" max="12798" width="10.7109375" style="1" customWidth="1"/>
    <col min="12799" max="12799" width="8.5703125" style="1" customWidth="1"/>
    <col min="12800" max="12800" width="0" style="1" hidden="1" customWidth="1"/>
    <col min="12801" max="12804" width="7.7109375" style="1" customWidth="1"/>
    <col min="12805" max="12805" width="9.7109375" style="1" customWidth="1"/>
    <col min="12806" max="12808" width="10.7109375" style="1" customWidth="1"/>
    <col min="12809" max="12809" width="9.5703125" style="1" customWidth="1"/>
    <col min="12810" max="12810" width="10.7109375" style="1" customWidth="1"/>
    <col min="12811" max="12811" width="9.7109375" style="1" customWidth="1"/>
    <col min="12812" max="12812" width="8.28515625" style="1" customWidth="1"/>
    <col min="12813" max="12813" width="9.7109375" style="1" customWidth="1"/>
    <col min="12814" max="12814" width="0" style="1" hidden="1" customWidth="1"/>
    <col min="12815" max="12815" width="11.28515625" style="1" customWidth="1"/>
    <col min="12816" max="13052" width="9.140625" style="1"/>
    <col min="13053" max="13053" width="15.42578125" style="1" customWidth="1"/>
    <col min="13054" max="13054" width="10.7109375" style="1" customWidth="1"/>
    <col min="13055" max="13055" width="8.5703125" style="1" customWidth="1"/>
    <col min="13056" max="13056" width="0" style="1" hidden="1" customWidth="1"/>
    <col min="13057" max="13060" width="7.7109375" style="1" customWidth="1"/>
    <col min="13061" max="13061" width="9.7109375" style="1" customWidth="1"/>
    <col min="13062" max="13064" width="10.7109375" style="1" customWidth="1"/>
    <col min="13065" max="13065" width="9.5703125" style="1" customWidth="1"/>
    <col min="13066" max="13066" width="10.7109375" style="1" customWidth="1"/>
    <col min="13067" max="13067" width="9.7109375" style="1" customWidth="1"/>
    <col min="13068" max="13068" width="8.28515625" style="1" customWidth="1"/>
    <col min="13069" max="13069" width="9.7109375" style="1" customWidth="1"/>
    <col min="13070" max="13070" width="0" style="1" hidden="1" customWidth="1"/>
    <col min="13071" max="13071" width="11.28515625" style="1" customWidth="1"/>
    <col min="13072" max="13308" width="9.140625" style="1"/>
    <col min="13309" max="13309" width="15.42578125" style="1" customWidth="1"/>
    <col min="13310" max="13310" width="10.7109375" style="1" customWidth="1"/>
    <col min="13311" max="13311" width="8.5703125" style="1" customWidth="1"/>
    <col min="13312" max="13312" width="0" style="1" hidden="1" customWidth="1"/>
    <col min="13313" max="13316" width="7.7109375" style="1" customWidth="1"/>
    <col min="13317" max="13317" width="9.7109375" style="1" customWidth="1"/>
    <col min="13318" max="13320" width="10.7109375" style="1" customWidth="1"/>
    <col min="13321" max="13321" width="9.5703125" style="1" customWidth="1"/>
    <col min="13322" max="13322" width="10.7109375" style="1" customWidth="1"/>
    <col min="13323" max="13323" width="9.7109375" style="1" customWidth="1"/>
    <col min="13324" max="13324" width="8.28515625" style="1" customWidth="1"/>
    <col min="13325" max="13325" width="9.7109375" style="1" customWidth="1"/>
    <col min="13326" max="13326" width="0" style="1" hidden="1" customWidth="1"/>
    <col min="13327" max="13327" width="11.28515625" style="1" customWidth="1"/>
    <col min="13328" max="13564" width="9.140625" style="1"/>
    <col min="13565" max="13565" width="15.42578125" style="1" customWidth="1"/>
    <col min="13566" max="13566" width="10.7109375" style="1" customWidth="1"/>
    <col min="13567" max="13567" width="8.5703125" style="1" customWidth="1"/>
    <col min="13568" max="13568" width="0" style="1" hidden="1" customWidth="1"/>
    <col min="13569" max="13572" width="7.7109375" style="1" customWidth="1"/>
    <col min="13573" max="13573" width="9.7109375" style="1" customWidth="1"/>
    <col min="13574" max="13576" width="10.7109375" style="1" customWidth="1"/>
    <col min="13577" max="13577" width="9.5703125" style="1" customWidth="1"/>
    <col min="13578" max="13578" width="10.7109375" style="1" customWidth="1"/>
    <col min="13579" max="13579" width="9.7109375" style="1" customWidth="1"/>
    <col min="13580" max="13580" width="8.28515625" style="1" customWidth="1"/>
    <col min="13581" max="13581" width="9.7109375" style="1" customWidth="1"/>
    <col min="13582" max="13582" width="0" style="1" hidden="1" customWidth="1"/>
    <col min="13583" max="13583" width="11.28515625" style="1" customWidth="1"/>
    <col min="13584" max="13820" width="9.140625" style="1"/>
    <col min="13821" max="13821" width="15.42578125" style="1" customWidth="1"/>
    <col min="13822" max="13822" width="10.7109375" style="1" customWidth="1"/>
    <col min="13823" max="13823" width="8.5703125" style="1" customWidth="1"/>
    <col min="13824" max="13824" width="0" style="1" hidden="1" customWidth="1"/>
    <col min="13825" max="13828" width="7.7109375" style="1" customWidth="1"/>
    <col min="13829" max="13829" width="9.7109375" style="1" customWidth="1"/>
    <col min="13830" max="13832" width="10.7109375" style="1" customWidth="1"/>
    <col min="13833" max="13833" width="9.5703125" style="1" customWidth="1"/>
    <col min="13834" max="13834" width="10.7109375" style="1" customWidth="1"/>
    <col min="13835" max="13835" width="9.7109375" style="1" customWidth="1"/>
    <col min="13836" max="13836" width="8.28515625" style="1" customWidth="1"/>
    <col min="13837" max="13837" width="9.7109375" style="1" customWidth="1"/>
    <col min="13838" max="13838" width="0" style="1" hidden="1" customWidth="1"/>
    <col min="13839" max="13839" width="11.28515625" style="1" customWidth="1"/>
    <col min="13840" max="14076" width="9.140625" style="1"/>
    <col min="14077" max="14077" width="15.42578125" style="1" customWidth="1"/>
    <col min="14078" max="14078" width="10.7109375" style="1" customWidth="1"/>
    <col min="14079" max="14079" width="8.5703125" style="1" customWidth="1"/>
    <col min="14080" max="14080" width="0" style="1" hidden="1" customWidth="1"/>
    <col min="14081" max="14084" width="7.7109375" style="1" customWidth="1"/>
    <col min="14085" max="14085" width="9.7109375" style="1" customWidth="1"/>
    <col min="14086" max="14088" width="10.7109375" style="1" customWidth="1"/>
    <col min="14089" max="14089" width="9.5703125" style="1" customWidth="1"/>
    <col min="14090" max="14090" width="10.7109375" style="1" customWidth="1"/>
    <col min="14091" max="14091" width="9.7109375" style="1" customWidth="1"/>
    <col min="14092" max="14092" width="8.28515625" style="1" customWidth="1"/>
    <col min="14093" max="14093" width="9.7109375" style="1" customWidth="1"/>
    <col min="14094" max="14094" width="0" style="1" hidden="1" customWidth="1"/>
    <col min="14095" max="14095" width="11.28515625" style="1" customWidth="1"/>
    <col min="14096" max="14332" width="9.140625" style="1"/>
    <col min="14333" max="14333" width="15.42578125" style="1" customWidth="1"/>
    <col min="14334" max="14334" width="10.7109375" style="1" customWidth="1"/>
    <col min="14335" max="14335" width="8.5703125" style="1" customWidth="1"/>
    <col min="14336" max="14336" width="0" style="1" hidden="1" customWidth="1"/>
    <col min="14337" max="14340" width="7.7109375" style="1" customWidth="1"/>
    <col min="14341" max="14341" width="9.7109375" style="1" customWidth="1"/>
    <col min="14342" max="14344" width="10.7109375" style="1" customWidth="1"/>
    <col min="14345" max="14345" width="9.5703125" style="1" customWidth="1"/>
    <col min="14346" max="14346" width="10.7109375" style="1" customWidth="1"/>
    <col min="14347" max="14347" width="9.7109375" style="1" customWidth="1"/>
    <col min="14348" max="14348" width="8.28515625" style="1" customWidth="1"/>
    <col min="14349" max="14349" width="9.7109375" style="1" customWidth="1"/>
    <col min="14350" max="14350" width="0" style="1" hidden="1" customWidth="1"/>
    <col min="14351" max="14351" width="11.28515625" style="1" customWidth="1"/>
    <col min="14352" max="14588" width="9.140625" style="1"/>
    <col min="14589" max="14589" width="15.42578125" style="1" customWidth="1"/>
    <col min="14590" max="14590" width="10.7109375" style="1" customWidth="1"/>
    <col min="14591" max="14591" width="8.5703125" style="1" customWidth="1"/>
    <col min="14592" max="14592" width="0" style="1" hidden="1" customWidth="1"/>
    <col min="14593" max="14596" width="7.7109375" style="1" customWidth="1"/>
    <col min="14597" max="14597" width="9.7109375" style="1" customWidth="1"/>
    <col min="14598" max="14600" width="10.7109375" style="1" customWidth="1"/>
    <col min="14601" max="14601" width="9.5703125" style="1" customWidth="1"/>
    <col min="14602" max="14602" width="10.7109375" style="1" customWidth="1"/>
    <col min="14603" max="14603" width="9.7109375" style="1" customWidth="1"/>
    <col min="14604" max="14604" width="8.28515625" style="1" customWidth="1"/>
    <col min="14605" max="14605" width="9.7109375" style="1" customWidth="1"/>
    <col min="14606" max="14606" width="0" style="1" hidden="1" customWidth="1"/>
    <col min="14607" max="14607" width="11.28515625" style="1" customWidth="1"/>
    <col min="14608" max="14844" width="9.140625" style="1"/>
    <col min="14845" max="14845" width="15.42578125" style="1" customWidth="1"/>
    <col min="14846" max="14846" width="10.7109375" style="1" customWidth="1"/>
    <col min="14847" max="14847" width="8.5703125" style="1" customWidth="1"/>
    <col min="14848" max="14848" width="0" style="1" hidden="1" customWidth="1"/>
    <col min="14849" max="14852" width="7.7109375" style="1" customWidth="1"/>
    <col min="14853" max="14853" width="9.7109375" style="1" customWidth="1"/>
    <col min="14854" max="14856" width="10.7109375" style="1" customWidth="1"/>
    <col min="14857" max="14857" width="9.5703125" style="1" customWidth="1"/>
    <col min="14858" max="14858" width="10.7109375" style="1" customWidth="1"/>
    <col min="14859" max="14859" width="9.7109375" style="1" customWidth="1"/>
    <col min="14860" max="14860" width="8.28515625" style="1" customWidth="1"/>
    <col min="14861" max="14861" width="9.7109375" style="1" customWidth="1"/>
    <col min="14862" max="14862" width="0" style="1" hidden="1" customWidth="1"/>
    <col min="14863" max="14863" width="11.28515625" style="1" customWidth="1"/>
    <col min="14864" max="15100" width="9.140625" style="1"/>
    <col min="15101" max="15101" width="15.42578125" style="1" customWidth="1"/>
    <col min="15102" max="15102" width="10.7109375" style="1" customWidth="1"/>
    <col min="15103" max="15103" width="8.5703125" style="1" customWidth="1"/>
    <col min="15104" max="15104" width="0" style="1" hidden="1" customWidth="1"/>
    <col min="15105" max="15108" width="7.7109375" style="1" customWidth="1"/>
    <col min="15109" max="15109" width="9.7109375" style="1" customWidth="1"/>
    <col min="15110" max="15112" width="10.7109375" style="1" customWidth="1"/>
    <col min="15113" max="15113" width="9.5703125" style="1" customWidth="1"/>
    <col min="15114" max="15114" width="10.7109375" style="1" customWidth="1"/>
    <col min="15115" max="15115" width="9.7109375" style="1" customWidth="1"/>
    <col min="15116" max="15116" width="8.28515625" style="1" customWidth="1"/>
    <col min="15117" max="15117" width="9.7109375" style="1" customWidth="1"/>
    <col min="15118" max="15118" width="0" style="1" hidden="1" customWidth="1"/>
    <col min="15119" max="15119" width="11.28515625" style="1" customWidth="1"/>
    <col min="15120" max="15356" width="9.140625" style="1"/>
    <col min="15357" max="15357" width="15.42578125" style="1" customWidth="1"/>
    <col min="15358" max="15358" width="10.7109375" style="1" customWidth="1"/>
    <col min="15359" max="15359" width="8.5703125" style="1" customWidth="1"/>
    <col min="15360" max="15360" width="0" style="1" hidden="1" customWidth="1"/>
    <col min="15361" max="15364" width="7.7109375" style="1" customWidth="1"/>
    <col min="15365" max="15365" width="9.7109375" style="1" customWidth="1"/>
    <col min="15366" max="15368" width="10.7109375" style="1" customWidth="1"/>
    <col min="15369" max="15369" width="9.5703125" style="1" customWidth="1"/>
    <col min="15370" max="15370" width="10.7109375" style="1" customWidth="1"/>
    <col min="15371" max="15371" width="9.7109375" style="1" customWidth="1"/>
    <col min="15372" max="15372" width="8.28515625" style="1" customWidth="1"/>
    <col min="15373" max="15373" width="9.7109375" style="1" customWidth="1"/>
    <col min="15374" max="15374" width="0" style="1" hidden="1" customWidth="1"/>
    <col min="15375" max="15375" width="11.28515625" style="1" customWidth="1"/>
    <col min="15376" max="15612" width="9.140625" style="1"/>
    <col min="15613" max="15613" width="15.42578125" style="1" customWidth="1"/>
    <col min="15614" max="15614" width="10.7109375" style="1" customWidth="1"/>
    <col min="15615" max="15615" width="8.5703125" style="1" customWidth="1"/>
    <col min="15616" max="15616" width="0" style="1" hidden="1" customWidth="1"/>
    <col min="15617" max="15620" width="7.7109375" style="1" customWidth="1"/>
    <col min="15621" max="15621" width="9.7109375" style="1" customWidth="1"/>
    <col min="15622" max="15624" width="10.7109375" style="1" customWidth="1"/>
    <col min="15625" max="15625" width="9.5703125" style="1" customWidth="1"/>
    <col min="15626" max="15626" width="10.7109375" style="1" customWidth="1"/>
    <col min="15627" max="15627" width="9.7109375" style="1" customWidth="1"/>
    <col min="15628" max="15628" width="8.28515625" style="1" customWidth="1"/>
    <col min="15629" max="15629" width="9.7109375" style="1" customWidth="1"/>
    <col min="15630" max="15630" width="0" style="1" hidden="1" customWidth="1"/>
    <col min="15631" max="15631" width="11.28515625" style="1" customWidth="1"/>
    <col min="15632" max="15868" width="9.140625" style="1"/>
    <col min="15869" max="15869" width="15.42578125" style="1" customWidth="1"/>
    <col min="15870" max="15870" width="10.7109375" style="1" customWidth="1"/>
    <col min="15871" max="15871" width="8.5703125" style="1" customWidth="1"/>
    <col min="15872" max="15872" width="0" style="1" hidden="1" customWidth="1"/>
    <col min="15873" max="15876" width="7.7109375" style="1" customWidth="1"/>
    <col min="15877" max="15877" width="9.7109375" style="1" customWidth="1"/>
    <col min="15878" max="15880" width="10.7109375" style="1" customWidth="1"/>
    <col min="15881" max="15881" width="9.5703125" style="1" customWidth="1"/>
    <col min="15882" max="15882" width="10.7109375" style="1" customWidth="1"/>
    <col min="15883" max="15883" width="9.7109375" style="1" customWidth="1"/>
    <col min="15884" max="15884" width="8.28515625" style="1" customWidth="1"/>
    <col min="15885" max="15885" width="9.7109375" style="1" customWidth="1"/>
    <col min="15886" max="15886" width="0" style="1" hidden="1" customWidth="1"/>
    <col min="15887" max="15887" width="11.28515625" style="1" customWidth="1"/>
    <col min="15888" max="16124" width="9.140625" style="1"/>
    <col min="16125" max="16125" width="15.42578125" style="1" customWidth="1"/>
    <col min="16126" max="16126" width="10.7109375" style="1" customWidth="1"/>
    <col min="16127" max="16127" width="8.5703125" style="1" customWidth="1"/>
    <col min="16128" max="16128" width="0" style="1" hidden="1" customWidth="1"/>
    <col min="16129" max="16132" width="7.7109375" style="1" customWidth="1"/>
    <col min="16133" max="16133" width="9.7109375" style="1" customWidth="1"/>
    <col min="16134" max="16136" width="10.7109375" style="1" customWidth="1"/>
    <col min="16137" max="16137" width="9.5703125" style="1" customWidth="1"/>
    <col min="16138" max="16138" width="10.7109375" style="1" customWidth="1"/>
    <col min="16139" max="16139" width="9.7109375" style="1" customWidth="1"/>
    <col min="16140" max="16140" width="8.28515625" style="1" customWidth="1"/>
    <col min="16141" max="16141" width="9.7109375" style="1" customWidth="1"/>
    <col min="16142" max="16142" width="0" style="1" hidden="1" customWidth="1"/>
    <col min="16143" max="16143" width="11.28515625" style="1" customWidth="1"/>
    <col min="16144" max="16384" width="9.140625" style="1"/>
  </cols>
  <sheetData>
    <row r="1" spans="2:20" ht="15" customHeight="1" thickBot="1" x14ac:dyDescent="0.25"/>
    <row r="2" spans="2:20" s="50" customFormat="1" ht="45" customHeight="1" thickBot="1" x14ac:dyDescent="0.35">
      <c r="B2" s="146" t="s">
        <v>34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/>
    </row>
    <row r="3" spans="2:20" s="13" customFormat="1" ht="21" customHeight="1" x14ac:dyDescent="0.3">
      <c r="B3" s="140" t="s">
        <v>20</v>
      </c>
      <c r="C3" s="156" t="s">
        <v>35</v>
      </c>
      <c r="D3" s="157"/>
      <c r="E3" s="47"/>
      <c r="F3" s="49"/>
      <c r="G3" s="49"/>
      <c r="H3" s="48"/>
      <c r="I3" s="48"/>
      <c r="J3" s="48"/>
      <c r="K3" s="48"/>
      <c r="L3" s="48"/>
      <c r="M3" s="48"/>
      <c r="N3" s="48"/>
      <c r="O3" s="48"/>
      <c r="P3" s="48"/>
      <c r="Q3" s="85"/>
      <c r="R3" s="62"/>
      <c r="S3" s="65"/>
    </row>
    <row r="4" spans="2:20" s="13" customFormat="1" ht="21" customHeight="1" thickBot="1" x14ac:dyDescent="0.35">
      <c r="B4" s="141" t="s">
        <v>19</v>
      </c>
      <c r="C4" s="158">
        <v>42339</v>
      </c>
      <c r="D4" s="159"/>
      <c r="E4" s="47"/>
      <c r="F4" s="47"/>
      <c r="G4" s="47"/>
      <c r="H4" s="15"/>
      <c r="I4" s="15"/>
      <c r="J4" s="46"/>
      <c r="K4" s="46"/>
      <c r="L4" s="46"/>
      <c r="M4" s="46"/>
      <c r="N4" s="46"/>
      <c r="O4" s="71"/>
      <c r="P4" s="84"/>
      <c r="Q4" s="86"/>
      <c r="R4" s="72"/>
      <c r="S4" s="65"/>
    </row>
    <row r="5" spans="2:20" s="38" customFormat="1" ht="52.5" thickTop="1" x14ac:dyDescent="0.25">
      <c r="B5" s="66" t="s">
        <v>18</v>
      </c>
      <c r="C5" s="45" t="s">
        <v>30</v>
      </c>
      <c r="D5" s="44" t="s">
        <v>31</v>
      </c>
      <c r="E5" s="43" t="s">
        <v>17</v>
      </c>
      <c r="F5" s="42" t="s">
        <v>16</v>
      </c>
      <c r="G5" s="41" t="s">
        <v>15</v>
      </c>
      <c r="H5" s="102" t="s">
        <v>43</v>
      </c>
      <c r="I5" s="98" t="s">
        <v>32</v>
      </c>
      <c r="J5" s="40" t="s">
        <v>14</v>
      </c>
      <c r="K5" s="39" t="s">
        <v>13</v>
      </c>
      <c r="L5" s="39" t="s">
        <v>12</v>
      </c>
      <c r="M5" s="39" t="s">
        <v>11</v>
      </c>
      <c r="N5" s="39" t="s">
        <v>10</v>
      </c>
      <c r="O5" s="39" t="s">
        <v>9</v>
      </c>
      <c r="P5" s="39" t="s">
        <v>8</v>
      </c>
      <c r="Q5" s="40" t="s">
        <v>7</v>
      </c>
      <c r="R5" s="42" t="s">
        <v>33</v>
      </c>
      <c r="S5" s="108" t="s">
        <v>29</v>
      </c>
    </row>
    <row r="6" spans="2:20" s="26" customFormat="1" ht="20.25" customHeight="1" x14ac:dyDescent="0.3">
      <c r="B6" s="135" t="s">
        <v>44</v>
      </c>
      <c r="C6" s="114">
        <v>0.29199999999999998</v>
      </c>
      <c r="D6" s="36">
        <f t="shared" ref="D6:D12" si="0">VLOOKUP(C6,$D$17:$E$22,2)</f>
        <v>40</v>
      </c>
      <c r="E6" s="116">
        <v>38045.1</v>
      </c>
      <c r="F6" s="117">
        <v>50000</v>
      </c>
      <c r="G6" s="35">
        <f>IF((E6&gt;=F6),(E6*$H$24),0)</f>
        <v>0</v>
      </c>
      <c r="H6" s="99">
        <f>IF($O$17="yes",'Agent Data Entry'!$C$10,0)</f>
        <v>0</v>
      </c>
      <c r="I6" s="95">
        <f t="shared" ref="I6:I13" si="1">D6+G6+H6</f>
        <v>40</v>
      </c>
      <c r="J6" s="120">
        <v>6</v>
      </c>
      <c r="K6" s="37">
        <f>IF(AND(J6&gt;='Agent Data Entry'!$C$3),(-'Agent Data Entry'!$D$3*(D6+G6+H6)),0)</f>
        <v>-10</v>
      </c>
      <c r="L6" s="123">
        <v>9.8000000000000004E-2</v>
      </c>
      <c r="M6" s="37">
        <f>IF(L6&gt;='Agent Data Entry'!$C$4,(-'Agent Data Entry'!$D$4*(D6+G6+H6)),0)</f>
        <v>0</v>
      </c>
      <c r="N6" s="125">
        <v>0</v>
      </c>
      <c r="O6" s="37">
        <f>IF(N6&gt;='Agent Data Entry'!$C$5,(-'Agent Data Entry'!$D$5*(D6+G6+H6)), 0)</f>
        <v>0</v>
      </c>
      <c r="P6" s="127">
        <v>0.87</v>
      </c>
      <c r="Q6" s="37">
        <f>IF(OR((P6&gt;='Agent Data Entry'!$C$6),(P6="")),0,'Agent Data Entry'!$D$6*(D6+G6+H6))*-1</f>
        <v>0</v>
      </c>
      <c r="R6" s="104">
        <f>SUM(K6+M6+O6+Q6)</f>
        <v>-10</v>
      </c>
      <c r="S6" s="109">
        <f>I6+R6</f>
        <v>30</v>
      </c>
    </row>
    <row r="7" spans="2:20" s="26" customFormat="1" ht="20.25" customHeight="1" x14ac:dyDescent="0.3">
      <c r="B7" s="135" t="s">
        <v>45</v>
      </c>
      <c r="C7" s="114">
        <v>0.32900000000000001</v>
      </c>
      <c r="D7" s="36">
        <f t="shared" si="0"/>
        <v>60</v>
      </c>
      <c r="E7" s="116">
        <v>65152.6</v>
      </c>
      <c r="F7" s="117">
        <f>F6</f>
        <v>50000</v>
      </c>
      <c r="G7" s="35">
        <f t="shared" ref="G7:G12" si="2">IF((E7&gt;=F7),(E7*$H$24),0)</f>
        <v>162.88149999999999</v>
      </c>
      <c r="H7" s="99">
        <f>IF($O$17="yes",'Agent Data Entry'!$C$10,0)</f>
        <v>0</v>
      </c>
      <c r="I7" s="95">
        <f t="shared" si="1"/>
        <v>222.88149999999999</v>
      </c>
      <c r="J7" s="121">
        <v>3</v>
      </c>
      <c r="K7" s="34">
        <f>IF(AND(J7&gt;='Agent Data Entry'!$C$3),(-'Agent Data Entry'!$D$3*(D7+G7+H7)),0)</f>
        <v>0</v>
      </c>
      <c r="L7" s="123">
        <v>2.7E-2</v>
      </c>
      <c r="M7" s="34">
        <f>IF(L7&gt;='Agent Data Entry'!$C$4,(-'Agent Data Entry'!$D$4*(D7+G7+H7)),0)</f>
        <v>0</v>
      </c>
      <c r="N7" s="125">
        <v>1</v>
      </c>
      <c r="O7" s="34">
        <f>IF(N7&gt;='Agent Data Entry'!$C$5,(-'Agent Data Entry'!$D$5*(D7+G7+H7)), 0)</f>
        <v>0</v>
      </c>
      <c r="P7" s="127">
        <v>0.78</v>
      </c>
      <c r="Q7" s="34">
        <f>IF(OR((P7&gt;='Agent Data Entry'!$C$6),(P7="")),0,'Agent Data Entry'!$D$6*(D7+G7+H7))*-1</f>
        <v>0</v>
      </c>
      <c r="R7" s="105">
        <f t="shared" ref="R7:R13" si="3">SUM(K7+M7+O7+Q7)</f>
        <v>0</v>
      </c>
      <c r="S7" s="110">
        <f t="shared" ref="S7:S13" si="4">I7+R7</f>
        <v>222.88149999999999</v>
      </c>
    </row>
    <row r="8" spans="2:20" s="26" customFormat="1" ht="20.25" customHeight="1" x14ac:dyDescent="0.3">
      <c r="B8" s="135" t="s">
        <v>46</v>
      </c>
      <c r="C8" s="114">
        <v>0.40400000000000003</v>
      </c>
      <c r="D8" s="36">
        <f t="shared" si="0"/>
        <v>100</v>
      </c>
      <c r="E8" s="116">
        <v>64360.6</v>
      </c>
      <c r="F8" s="117">
        <f>F7</f>
        <v>50000</v>
      </c>
      <c r="G8" s="35">
        <f t="shared" si="2"/>
        <v>160.9015</v>
      </c>
      <c r="H8" s="99">
        <f>IF($O$17="yes",'Agent Data Entry'!$C$10,0)</f>
        <v>0</v>
      </c>
      <c r="I8" s="95">
        <f t="shared" si="1"/>
        <v>260.9015</v>
      </c>
      <c r="J8" s="121">
        <v>2</v>
      </c>
      <c r="K8" s="34">
        <f>IF(AND(J8&gt;='Agent Data Entry'!$C$3),(-'Agent Data Entry'!$D$3*(D8+G8+H8)),0)</f>
        <v>0</v>
      </c>
      <c r="L8" s="123">
        <v>2.4E-2</v>
      </c>
      <c r="M8" s="34">
        <f>IF(L8&gt;='Agent Data Entry'!$C$4,(-'Agent Data Entry'!$D$4*(D8+G8+H8)),0)</f>
        <v>0</v>
      </c>
      <c r="N8" s="125">
        <v>3</v>
      </c>
      <c r="O8" s="34">
        <f>IF(N8&gt;='Agent Data Entry'!$C$5,(-'Agent Data Entry'!$D$5*(D8+G8+H8)), 0)</f>
        <v>-65.225375</v>
      </c>
      <c r="P8" s="127">
        <v>0.75</v>
      </c>
      <c r="Q8" s="34">
        <f>IF(OR((P8&gt;='Agent Data Entry'!$C$6),(P8="")),0,'Agent Data Entry'!$D$6*(D8+G8+H8))*-1</f>
        <v>0</v>
      </c>
      <c r="R8" s="105">
        <f t="shared" si="3"/>
        <v>-65.225375</v>
      </c>
      <c r="S8" s="110">
        <f t="shared" si="4"/>
        <v>195.67612500000001</v>
      </c>
    </row>
    <row r="9" spans="2:20" s="26" customFormat="1" ht="20.25" customHeight="1" x14ac:dyDescent="0.3">
      <c r="B9" s="135" t="s">
        <v>47</v>
      </c>
      <c r="C9" s="114">
        <v>0.35599999999999998</v>
      </c>
      <c r="D9" s="36">
        <f t="shared" si="0"/>
        <v>80</v>
      </c>
      <c r="E9" s="116">
        <v>75340.399999999994</v>
      </c>
      <c r="F9" s="117">
        <f>F8</f>
        <v>50000</v>
      </c>
      <c r="G9" s="35">
        <f t="shared" si="2"/>
        <v>188.351</v>
      </c>
      <c r="H9" s="99">
        <f>IF($O$17="yes",'Agent Data Entry'!$C$10,0)</f>
        <v>0</v>
      </c>
      <c r="I9" s="95">
        <f t="shared" si="1"/>
        <v>268.351</v>
      </c>
      <c r="J9" s="121">
        <v>5</v>
      </c>
      <c r="K9" s="34">
        <f>IF(AND(J9&gt;='Agent Data Entry'!$C$3),(-'Agent Data Entry'!$D$3*(D9+G9+H9)),0)</f>
        <v>-67.08775</v>
      </c>
      <c r="L9" s="123">
        <v>4.2999999999999997E-2</v>
      </c>
      <c r="M9" s="34">
        <f>IF(L9&gt;='Agent Data Entry'!$C$4,(-'Agent Data Entry'!$D$4*(D9+G9+H9)),0)</f>
        <v>0</v>
      </c>
      <c r="N9" s="125">
        <v>0</v>
      </c>
      <c r="O9" s="34">
        <f>IF(N9&gt;='Agent Data Entry'!$C$5,(-'Agent Data Entry'!$D$5*(D9+G9+H9)), 0)</f>
        <v>0</v>
      </c>
      <c r="P9" s="127">
        <v>0.92</v>
      </c>
      <c r="Q9" s="34">
        <f>IF(OR((P9&gt;='Agent Data Entry'!$C$6),(P9="")),0,'Agent Data Entry'!$D$6*(D9+G9+H9))*-1</f>
        <v>0</v>
      </c>
      <c r="R9" s="105">
        <f t="shared" si="3"/>
        <v>-67.08775</v>
      </c>
      <c r="S9" s="110">
        <f t="shared" si="4"/>
        <v>201.26325</v>
      </c>
    </row>
    <row r="10" spans="2:20" s="26" customFormat="1" ht="20.25" customHeight="1" x14ac:dyDescent="0.3">
      <c r="B10" s="135" t="s">
        <v>48</v>
      </c>
      <c r="C10" s="114">
        <v>0.38</v>
      </c>
      <c r="D10" s="36">
        <f t="shared" si="0"/>
        <v>80</v>
      </c>
      <c r="E10" s="116">
        <v>51046.3</v>
      </c>
      <c r="F10" s="117">
        <f>F9</f>
        <v>50000</v>
      </c>
      <c r="G10" s="35">
        <f t="shared" si="2"/>
        <v>127.61575000000001</v>
      </c>
      <c r="H10" s="99">
        <f>IF($O$17="yes",'Agent Data Entry'!$C$10,0)</f>
        <v>0</v>
      </c>
      <c r="I10" s="95">
        <f t="shared" si="1"/>
        <v>207.61574999999999</v>
      </c>
      <c r="J10" s="121">
        <v>4</v>
      </c>
      <c r="K10" s="34">
        <f>IF(AND(J10&gt;='Agent Data Entry'!$C$3),(-'Agent Data Entry'!$D$3*(D10+G10+H10)),0)</f>
        <v>0</v>
      </c>
      <c r="L10" s="123">
        <v>3.1E-2</v>
      </c>
      <c r="M10" s="34">
        <f>IF(L10&gt;='Agent Data Entry'!$C$4,(-'Agent Data Entry'!$D$4*(D10+G10+H10)),0)</f>
        <v>0</v>
      </c>
      <c r="N10" s="125">
        <v>0</v>
      </c>
      <c r="O10" s="34">
        <f>IF(N10&gt;='Agent Data Entry'!$C$5,(-'Agent Data Entry'!$D$5*(D10+G10+H10)), 0)</f>
        <v>0</v>
      </c>
      <c r="P10" s="127">
        <v>0.96</v>
      </c>
      <c r="Q10" s="34">
        <f>IF(OR((P10&gt;='Agent Data Entry'!$C$6),(P10="")),0,'Agent Data Entry'!$D$6*(D10+G10+H10))*-1</f>
        <v>0</v>
      </c>
      <c r="R10" s="105">
        <f t="shared" si="3"/>
        <v>0</v>
      </c>
      <c r="S10" s="110">
        <f t="shared" si="4"/>
        <v>207.61574999999999</v>
      </c>
    </row>
    <row r="11" spans="2:20" s="26" customFormat="1" ht="20.25" customHeight="1" x14ac:dyDescent="0.3">
      <c r="B11" s="135" t="s">
        <v>49</v>
      </c>
      <c r="C11" s="114">
        <v>0.23499999999999999</v>
      </c>
      <c r="D11" s="36">
        <f t="shared" si="0"/>
        <v>20</v>
      </c>
      <c r="E11" s="116">
        <v>59954.8</v>
      </c>
      <c r="F11" s="117">
        <f>F10</f>
        <v>50000</v>
      </c>
      <c r="G11" s="35">
        <f t="shared" si="2"/>
        <v>149.887</v>
      </c>
      <c r="H11" s="99">
        <f>IF($O$17="yes",'Agent Data Entry'!$C$10,0)</f>
        <v>0</v>
      </c>
      <c r="I11" s="95">
        <f t="shared" si="1"/>
        <v>169.887</v>
      </c>
      <c r="J11" s="121">
        <v>9</v>
      </c>
      <c r="K11" s="34">
        <f>IF(AND(J11&gt;='Agent Data Entry'!$C$3),(-'Agent Data Entry'!$D$3*(D11+G11+H1)),0)</f>
        <v>-42.47175</v>
      </c>
      <c r="L11" s="123">
        <v>5.3999999999999999E-2</v>
      </c>
      <c r="M11" s="34">
        <f>IF(L11&gt;='Agent Data Entry'!$C$4,(-'Agent Data Entry'!$D$4*(D11+G11+H11)),0)</f>
        <v>0</v>
      </c>
      <c r="N11" s="125">
        <v>0</v>
      </c>
      <c r="O11" s="34">
        <f>IF(N11&gt;='Agent Data Entry'!$C$5,(-'Agent Data Entry'!$D$5*(D11+G11+H11)), 0)</f>
        <v>0</v>
      </c>
      <c r="P11" s="127">
        <v>0.69</v>
      </c>
      <c r="Q11" s="34">
        <f>IF(OR((P11&gt;='Agent Data Entry'!$C$6),(P11="")),0,'Agent Data Entry'!$D$6*(D11+G11+H11))*-1</f>
        <v>-42.47175</v>
      </c>
      <c r="R11" s="105">
        <f t="shared" si="3"/>
        <v>-84.9435</v>
      </c>
      <c r="S11" s="110">
        <f t="shared" si="4"/>
        <v>84.9435</v>
      </c>
    </row>
    <row r="12" spans="2:20" s="26" customFormat="1" ht="20.25" customHeight="1" thickBot="1" x14ac:dyDescent="0.35">
      <c r="B12" s="136" t="s">
        <v>50</v>
      </c>
      <c r="C12" s="115">
        <v>0.32700000000000001</v>
      </c>
      <c r="D12" s="33">
        <f t="shared" si="0"/>
        <v>60</v>
      </c>
      <c r="E12" s="118">
        <v>82697.3</v>
      </c>
      <c r="F12" s="119">
        <f>F6</f>
        <v>50000</v>
      </c>
      <c r="G12" s="81">
        <f t="shared" si="2"/>
        <v>206.74325000000002</v>
      </c>
      <c r="H12" s="100">
        <f>IF($O$17="yes",'Agent Data Entry'!$C$10,0)</f>
        <v>0</v>
      </c>
      <c r="I12" s="96">
        <f t="shared" si="1"/>
        <v>266.74324999999999</v>
      </c>
      <c r="J12" s="122">
        <v>6</v>
      </c>
      <c r="K12" s="32">
        <f>IF(AND(J12&gt;='Agent Data Entry'!$C$3),(-'Agent Data Entry'!$D$3*(D12+G12+H12)),0)</f>
        <v>-66.685812499999997</v>
      </c>
      <c r="L12" s="124">
        <v>0.127</v>
      </c>
      <c r="M12" s="32">
        <f>IF(L12&gt;='Agent Data Entry'!$C$4,(-'Agent Data Entry'!$D$4*(D12+G12+H12)),0)</f>
        <v>-66.685812499999997</v>
      </c>
      <c r="N12" s="126">
        <v>0</v>
      </c>
      <c r="O12" s="32">
        <f>IF(N12&gt;='Agent Data Entry'!$C$5,(-'Agent Data Entry'!$D$5*(D12+G12+H12)), 0)</f>
        <v>0</v>
      </c>
      <c r="P12" s="128">
        <v>0.81</v>
      </c>
      <c r="Q12" s="32">
        <f>IF(OR((P12&gt;='Agent Data Entry'!$C$6),(P12="")),0,'Agent Data Entry'!$D$6*(D12+G12+H12))*-1</f>
        <v>0</v>
      </c>
      <c r="R12" s="106">
        <f t="shared" si="3"/>
        <v>-133.37162499999999</v>
      </c>
      <c r="S12" s="111">
        <f t="shared" si="4"/>
        <v>133.37162499999999</v>
      </c>
    </row>
    <row r="13" spans="2:20" s="26" customFormat="1" ht="20.25" customHeight="1" thickTop="1" thickBot="1" x14ac:dyDescent="0.35">
      <c r="B13" s="67" t="s">
        <v>6</v>
      </c>
      <c r="C13" s="80">
        <f>AVERAGE(C6:C12)</f>
        <v>0.3318571428571428</v>
      </c>
      <c r="D13" s="31">
        <f t="shared" ref="D13:K13" si="5">SUM(D6:D12)</f>
        <v>440</v>
      </c>
      <c r="E13" s="30">
        <f t="shared" si="5"/>
        <v>436597.1</v>
      </c>
      <c r="F13" s="29">
        <f t="shared" si="5"/>
        <v>350000</v>
      </c>
      <c r="G13" s="28">
        <f t="shared" si="5"/>
        <v>996.38000000000011</v>
      </c>
      <c r="H13" s="101">
        <f>SUM(H6:H12)</f>
        <v>0</v>
      </c>
      <c r="I13" s="97">
        <f t="shared" si="1"/>
        <v>1436.38</v>
      </c>
      <c r="J13" s="73">
        <f t="shared" si="5"/>
        <v>35</v>
      </c>
      <c r="K13" s="75">
        <f t="shared" si="5"/>
        <v>-186.24531250000001</v>
      </c>
      <c r="L13" s="27">
        <f>AVERAGE(L6:L12)</f>
        <v>5.7714285714285718E-2</v>
      </c>
      <c r="M13" s="75">
        <f>SUM(M6:M12)</f>
        <v>-66.685812499999997</v>
      </c>
      <c r="N13" s="113">
        <f>SUM(N6:N12)</f>
        <v>4</v>
      </c>
      <c r="O13" s="75">
        <f>SUM(O6:O12)</f>
        <v>-65.225375</v>
      </c>
      <c r="P13" s="82">
        <f>AVERAGE(P6:P12)</f>
        <v>0.82571428571428562</v>
      </c>
      <c r="Q13" s="75">
        <f>SUM(Q6:Q12)</f>
        <v>-42.47175</v>
      </c>
      <c r="R13" s="107">
        <f t="shared" si="3"/>
        <v>-360.62824999999998</v>
      </c>
      <c r="S13" s="112">
        <f t="shared" si="4"/>
        <v>1075.7517500000001</v>
      </c>
    </row>
    <row r="14" spans="2:20" s="26" customFormat="1" ht="20.25" customHeight="1" thickTop="1" thickBot="1" x14ac:dyDescent="0.35"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87"/>
      <c r="R14" s="63"/>
      <c r="S14" s="68"/>
    </row>
    <row r="15" spans="2:20" s="13" customFormat="1" ht="21.75" customHeight="1" thickBot="1" x14ac:dyDescent="0.35">
      <c r="B15" s="149" t="s">
        <v>5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1"/>
      <c r="T15" s="139"/>
    </row>
    <row r="16" spans="2:20" s="13" customFormat="1" ht="20.25" customHeight="1" x14ac:dyDescent="0.3">
      <c r="B16" s="154" t="s">
        <v>4</v>
      </c>
      <c r="C16" s="155"/>
      <c r="D16" s="25" t="s">
        <v>3</v>
      </c>
      <c r="E16" s="25" t="s">
        <v>2</v>
      </c>
      <c r="F16" s="22"/>
      <c r="G16" s="22"/>
      <c r="H16" s="22"/>
      <c r="I16" s="62"/>
      <c r="J16" s="62"/>
      <c r="K16" s="62"/>
      <c r="L16" s="62"/>
      <c r="M16" s="62"/>
      <c r="N16" s="21"/>
      <c r="O16" s="21"/>
      <c r="P16" s="15"/>
      <c r="Q16" s="85"/>
      <c r="R16" s="62"/>
      <c r="S16" s="65"/>
    </row>
    <row r="17" spans="2:19" s="13" customFormat="1" ht="20.25" customHeight="1" x14ac:dyDescent="0.3">
      <c r="B17" s="154"/>
      <c r="C17" s="155"/>
      <c r="D17" s="137">
        <v>0</v>
      </c>
      <c r="E17" s="138">
        <v>0</v>
      </c>
      <c r="F17" s="23">
        <v>0</v>
      </c>
      <c r="G17" s="20">
        <v>450</v>
      </c>
      <c r="H17" s="22"/>
      <c r="I17" s="62"/>
      <c r="J17" s="62"/>
      <c r="K17" s="167" t="s">
        <v>42</v>
      </c>
      <c r="L17" s="167"/>
      <c r="M17" s="167"/>
      <c r="N17" s="167"/>
      <c r="O17" s="129" t="s">
        <v>25</v>
      </c>
      <c r="P17" s="15"/>
      <c r="Q17" s="62"/>
      <c r="R17" s="62"/>
      <c r="S17" s="65"/>
    </row>
    <row r="18" spans="2:19" s="13" customFormat="1" ht="20.25" customHeight="1" x14ac:dyDescent="0.3">
      <c r="B18" s="69"/>
      <c r="C18" s="24"/>
      <c r="D18" s="137">
        <v>0.2</v>
      </c>
      <c r="E18" s="138">
        <v>20</v>
      </c>
      <c r="F18" s="23">
        <v>2</v>
      </c>
      <c r="G18" s="20">
        <v>375</v>
      </c>
      <c r="H18" s="22"/>
      <c r="I18" s="62"/>
      <c r="J18" s="62"/>
      <c r="K18" s="168"/>
      <c r="L18" s="168"/>
      <c r="M18" s="168"/>
      <c r="N18" s="168"/>
      <c r="O18" s="60"/>
      <c r="P18" s="15"/>
      <c r="Q18" s="62"/>
      <c r="R18" s="62"/>
      <c r="S18" s="65"/>
    </row>
    <row r="19" spans="2:19" s="13" customFormat="1" ht="20.25" customHeight="1" x14ac:dyDescent="0.3">
      <c r="B19" s="69"/>
      <c r="C19" s="24"/>
      <c r="D19" s="137">
        <v>0.25</v>
      </c>
      <c r="E19" s="138">
        <v>40</v>
      </c>
      <c r="F19" s="23">
        <v>3</v>
      </c>
      <c r="G19" s="20">
        <v>300</v>
      </c>
      <c r="H19" s="22"/>
      <c r="I19" s="62"/>
      <c r="J19" s="62"/>
      <c r="K19" s="160"/>
      <c r="L19" s="160"/>
      <c r="M19" s="160"/>
      <c r="N19" s="160"/>
      <c r="P19" s="134"/>
      <c r="Q19" s="62"/>
      <c r="R19" s="62"/>
      <c r="S19" s="65"/>
    </row>
    <row r="20" spans="2:19" s="13" customFormat="1" ht="20.25" customHeight="1" x14ac:dyDescent="0.3">
      <c r="B20" s="69"/>
      <c r="C20" s="24"/>
      <c r="D20" s="137">
        <v>0.3</v>
      </c>
      <c r="E20" s="138">
        <v>60</v>
      </c>
      <c r="F20" s="23">
        <v>4</v>
      </c>
      <c r="G20" s="20">
        <v>225</v>
      </c>
      <c r="H20" s="22"/>
      <c r="I20" s="62"/>
      <c r="J20" s="62"/>
      <c r="K20" s="74"/>
      <c r="L20" s="74"/>
      <c r="M20" s="74"/>
      <c r="N20" s="74"/>
      <c r="O20" s="21"/>
      <c r="P20" s="15"/>
      <c r="Q20" s="62"/>
      <c r="R20" s="62"/>
      <c r="S20" s="65"/>
    </row>
    <row r="21" spans="2:19" s="13" customFormat="1" ht="20.25" customHeight="1" x14ac:dyDescent="0.3">
      <c r="B21" s="69"/>
      <c r="C21" s="24"/>
      <c r="D21" s="137">
        <v>0.35</v>
      </c>
      <c r="E21" s="138">
        <v>80</v>
      </c>
      <c r="F21" s="23">
        <v>5</v>
      </c>
      <c r="G21" s="20">
        <v>150</v>
      </c>
      <c r="H21" s="22"/>
      <c r="I21" s="22"/>
      <c r="J21" s="21"/>
      <c r="K21" s="160"/>
      <c r="L21" s="160"/>
      <c r="M21" s="160"/>
      <c r="N21" s="160"/>
      <c r="O21" s="21"/>
      <c r="P21" s="15"/>
      <c r="Q21" s="62"/>
      <c r="R21" s="62"/>
      <c r="S21" s="65"/>
    </row>
    <row r="22" spans="2:19" s="13" customFormat="1" ht="20.25" customHeight="1" x14ac:dyDescent="0.3">
      <c r="B22" s="69"/>
      <c r="C22" s="24"/>
      <c r="D22" s="137">
        <v>0.4</v>
      </c>
      <c r="E22" s="138">
        <v>100</v>
      </c>
      <c r="F22" s="23">
        <v>6</v>
      </c>
      <c r="G22" s="20">
        <v>75</v>
      </c>
      <c r="H22" s="22"/>
      <c r="I22" s="22"/>
      <c r="J22" s="21"/>
      <c r="K22" s="21"/>
      <c r="L22" s="21"/>
      <c r="M22" s="21"/>
      <c r="N22" s="21"/>
      <c r="O22" s="15"/>
      <c r="P22" s="15"/>
      <c r="Q22" s="62"/>
      <c r="R22" s="62"/>
      <c r="S22" s="65"/>
    </row>
    <row r="23" spans="2:19" s="13" customFormat="1" ht="20.25" customHeight="1" thickBot="1" x14ac:dyDescent="0.35">
      <c r="B23" s="154" t="s">
        <v>1</v>
      </c>
      <c r="C23" s="155"/>
      <c r="D23" s="15"/>
      <c r="E23" s="19"/>
      <c r="F23" s="16"/>
      <c r="G23" s="18"/>
      <c r="I23" s="15"/>
      <c r="J23" s="15"/>
      <c r="K23" s="15"/>
      <c r="L23" s="15"/>
      <c r="M23" s="15"/>
      <c r="N23" s="15"/>
      <c r="O23" s="15"/>
      <c r="P23" s="15"/>
      <c r="Q23" s="62"/>
      <c r="R23" s="62"/>
      <c r="S23" s="65"/>
    </row>
    <row r="24" spans="2:19" s="13" customFormat="1" ht="20.25" customHeight="1" thickBot="1" x14ac:dyDescent="0.35">
      <c r="B24" s="154"/>
      <c r="C24" s="155"/>
      <c r="D24" s="163" t="s">
        <v>0</v>
      </c>
      <c r="E24" s="163"/>
      <c r="F24" s="163"/>
      <c r="G24" s="164"/>
      <c r="H24" s="57">
        <f>'Agent Data Entry'!D8</f>
        <v>2.5000000000000001E-3</v>
      </c>
      <c r="J24" s="15"/>
      <c r="K24" s="15"/>
      <c r="L24" s="15"/>
      <c r="M24" s="15"/>
      <c r="N24" s="15"/>
      <c r="O24" s="15"/>
      <c r="P24" s="15"/>
      <c r="Q24" s="62"/>
      <c r="R24" s="62"/>
      <c r="S24" s="65"/>
    </row>
    <row r="25" spans="2:19" s="13" customFormat="1" ht="20.25" customHeight="1" thickBot="1" x14ac:dyDescent="0.35">
      <c r="B25" s="70"/>
      <c r="C25" s="16"/>
      <c r="D25" s="16"/>
      <c r="E25" s="17"/>
      <c r="F25" s="16"/>
      <c r="G25" s="16"/>
      <c r="H25" s="15"/>
      <c r="I25" s="15"/>
      <c r="J25" s="15"/>
      <c r="K25" s="15"/>
      <c r="L25" s="15"/>
      <c r="M25" s="15"/>
      <c r="N25" s="15"/>
      <c r="P25" s="15"/>
      <c r="Q25" s="88"/>
      <c r="R25" s="62"/>
      <c r="S25" s="65"/>
    </row>
    <row r="26" spans="2:19" s="13" customFormat="1" ht="21.75" customHeight="1" thickBot="1" x14ac:dyDescent="0.35">
      <c r="B26" s="91" t="s">
        <v>38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9"/>
    </row>
    <row r="27" spans="2:19" s="14" customFormat="1" ht="20.25" customHeight="1" thickBot="1" x14ac:dyDescent="0.25">
      <c r="B27" s="89">
        <v>1</v>
      </c>
      <c r="C27" s="64">
        <f>'Agent Data Entry'!D3</f>
        <v>0.25</v>
      </c>
      <c r="D27" s="161" t="s">
        <v>36</v>
      </c>
      <c r="E27" s="162"/>
      <c r="F27" s="162"/>
      <c r="G27" s="162"/>
      <c r="H27" s="162"/>
      <c r="I27" s="83"/>
      <c r="J27" s="83"/>
      <c r="K27" s="83"/>
      <c r="L27" s="83"/>
      <c r="M27" s="83"/>
      <c r="N27" s="83"/>
      <c r="O27" s="83"/>
      <c r="P27" s="83"/>
      <c r="Q27" s="152"/>
      <c r="R27" s="152"/>
      <c r="S27" s="153"/>
    </row>
    <row r="28" spans="2:19" s="14" customFormat="1" ht="20.25" customHeight="1" thickBot="1" x14ac:dyDescent="0.25">
      <c r="B28" s="89">
        <v>2</v>
      </c>
      <c r="C28" s="58">
        <f>'Agent Data Entry'!D4</f>
        <v>0.25</v>
      </c>
      <c r="D28" s="130" t="s">
        <v>37</v>
      </c>
      <c r="E28" s="131"/>
      <c r="F28" s="131"/>
      <c r="G28" s="131"/>
      <c r="H28" s="131"/>
      <c r="I28" s="76"/>
      <c r="J28" s="76"/>
      <c r="K28" s="76"/>
      <c r="L28" s="76"/>
      <c r="M28" s="76"/>
      <c r="N28" s="76"/>
      <c r="O28" s="76"/>
      <c r="P28" s="76"/>
      <c r="Q28" s="142"/>
      <c r="R28" s="142"/>
      <c r="S28" s="143"/>
    </row>
    <row r="29" spans="2:19" s="14" customFormat="1" ht="20.25" customHeight="1" thickBot="1" x14ac:dyDescent="0.25">
      <c r="B29" s="89">
        <v>3</v>
      </c>
      <c r="C29" s="58">
        <f>'Agent Data Entry'!D5</f>
        <v>0.25</v>
      </c>
      <c r="D29" s="130" t="s">
        <v>41</v>
      </c>
      <c r="E29" s="131"/>
      <c r="F29" s="131"/>
      <c r="G29" s="131"/>
      <c r="H29" s="131"/>
      <c r="I29" s="76"/>
      <c r="J29" s="76"/>
      <c r="K29" s="76"/>
      <c r="L29" s="76"/>
      <c r="M29" s="76"/>
      <c r="N29" s="76"/>
      <c r="O29" s="76"/>
      <c r="P29" s="76"/>
      <c r="Q29" s="142"/>
      <c r="R29" s="142"/>
      <c r="S29" s="143"/>
    </row>
    <row r="30" spans="2:19" s="13" customFormat="1" ht="20.25" customHeight="1" thickBot="1" x14ac:dyDescent="0.35">
      <c r="B30" s="90">
        <v>4</v>
      </c>
      <c r="C30" s="59">
        <f>'Agent Data Entry'!D6</f>
        <v>0.25</v>
      </c>
      <c r="D30" s="132" t="s">
        <v>22</v>
      </c>
      <c r="E30" s="133"/>
      <c r="F30" s="133"/>
      <c r="G30" s="133"/>
      <c r="H30" s="133"/>
      <c r="I30" s="77"/>
      <c r="J30" s="77"/>
      <c r="K30" s="77"/>
      <c r="L30" s="77"/>
      <c r="M30" s="77"/>
      <c r="N30" s="77"/>
      <c r="O30" s="77"/>
      <c r="P30" s="77"/>
      <c r="Q30" s="144"/>
      <c r="R30" s="144"/>
      <c r="S30" s="145"/>
    </row>
    <row r="31" spans="2:19" s="13" customFormat="1" ht="21.75" customHeight="1" x14ac:dyDescent="0.3">
      <c r="B31" s="9"/>
      <c r="C31" s="10"/>
      <c r="D31" s="10"/>
      <c r="E31" s="10"/>
      <c r="F31" s="10"/>
      <c r="G31" s="10"/>
      <c r="H31" s="9"/>
      <c r="I31" s="9"/>
      <c r="J31" s="9"/>
      <c r="K31" s="9"/>
      <c r="L31" s="9"/>
      <c r="M31" s="9"/>
      <c r="N31" s="9"/>
      <c r="O31" s="9"/>
      <c r="P31" s="9"/>
    </row>
    <row r="32" spans="2:19" s="13" customFormat="1" ht="21.75" customHeight="1" x14ac:dyDescent="0.3">
      <c r="B32" s="9"/>
      <c r="C32" s="10"/>
      <c r="D32" s="10"/>
      <c r="E32" s="10"/>
      <c r="F32" s="10"/>
      <c r="G32" s="10"/>
      <c r="H32" s="9"/>
      <c r="I32" s="9"/>
      <c r="J32" s="9"/>
      <c r="K32" s="9"/>
      <c r="L32" s="9"/>
      <c r="M32" s="9"/>
      <c r="N32" s="9"/>
      <c r="O32" s="9"/>
      <c r="P32" s="9"/>
    </row>
    <row r="33" spans="2:16" s="13" customFormat="1" ht="21.75" customHeight="1" x14ac:dyDescent="0.3">
      <c r="B33" s="9"/>
      <c r="C33" s="10"/>
      <c r="D33" s="10"/>
      <c r="E33" s="10"/>
      <c r="F33" s="10"/>
      <c r="G33" s="10"/>
      <c r="H33" s="9"/>
      <c r="I33" s="9"/>
      <c r="J33" s="9"/>
      <c r="K33" s="9"/>
      <c r="L33" s="9"/>
      <c r="M33" s="9"/>
      <c r="N33" s="9"/>
      <c r="O33" s="11"/>
      <c r="P33" s="9"/>
    </row>
    <row r="34" spans="2:16" s="8" customFormat="1" ht="21.75" customHeight="1" x14ac:dyDescent="0.3">
      <c r="B34" s="11"/>
      <c r="C34" s="12"/>
      <c r="D34" s="12"/>
      <c r="E34" s="12"/>
      <c r="F34" s="12"/>
      <c r="G34" s="12"/>
      <c r="H34" s="11"/>
      <c r="I34" s="11"/>
      <c r="J34" s="11"/>
      <c r="K34" s="11"/>
      <c r="L34" s="11"/>
      <c r="M34" s="11"/>
      <c r="N34" s="11"/>
      <c r="O34" s="9"/>
      <c r="P34" s="11"/>
    </row>
    <row r="35" spans="2:16" s="8" customFormat="1" ht="21.75" customHeight="1" x14ac:dyDescent="0.3">
      <c r="B35" s="9"/>
      <c r="C35" s="10"/>
      <c r="D35" s="10"/>
      <c r="E35" s="10"/>
      <c r="F35" s="10"/>
      <c r="G35" s="10"/>
      <c r="H35" s="9"/>
      <c r="I35" s="9"/>
      <c r="J35" s="9"/>
      <c r="K35" s="9"/>
      <c r="L35" s="9"/>
      <c r="M35" s="9"/>
      <c r="N35" s="9"/>
      <c r="O35" s="4"/>
      <c r="P35" s="9"/>
    </row>
    <row r="36" spans="2:16" ht="13.5" x14ac:dyDescent="0.25">
      <c r="B36" s="4"/>
      <c r="C36" s="5"/>
      <c r="D36" s="5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</row>
    <row r="37" spans="2:16" ht="13.5" x14ac:dyDescent="0.25">
      <c r="B37" s="4"/>
      <c r="C37" s="5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</row>
    <row r="38" spans="2:16" ht="13.5" x14ac:dyDescent="0.25">
      <c r="B38" s="4"/>
      <c r="C38" s="5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</row>
    <row r="39" spans="2:16" ht="13.5" x14ac:dyDescent="0.25">
      <c r="B39" s="4"/>
      <c r="C39" s="5"/>
      <c r="D39" s="5"/>
      <c r="E39" s="5"/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</row>
    <row r="40" spans="2:16" ht="13.5" x14ac:dyDescent="0.25">
      <c r="B40" s="4"/>
      <c r="C40" s="5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</row>
    <row r="41" spans="2:16" ht="13.5" x14ac:dyDescent="0.25">
      <c r="B41" s="4"/>
      <c r="C41" s="5"/>
      <c r="D41" s="5"/>
      <c r="E41" s="5"/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</row>
    <row r="42" spans="2:16" ht="13.5" x14ac:dyDescent="0.25">
      <c r="B42" s="4"/>
      <c r="C42" s="5"/>
      <c r="D42" s="5"/>
      <c r="E42" s="5"/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</row>
    <row r="43" spans="2:16" ht="13.5" x14ac:dyDescent="0.25">
      <c r="B43" s="4"/>
      <c r="C43" s="5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</row>
    <row r="44" spans="2:16" ht="13.5" x14ac:dyDescent="0.25">
      <c r="B44" s="4"/>
      <c r="C44" s="5"/>
      <c r="D44" s="5"/>
      <c r="E44" s="5"/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</row>
    <row r="45" spans="2:16" ht="13.5" x14ac:dyDescent="0.25">
      <c r="B45" s="4"/>
      <c r="C45" s="5"/>
      <c r="D45" s="5"/>
      <c r="E45" s="5"/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</row>
    <row r="46" spans="2:16" ht="13.5" x14ac:dyDescent="0.25">
      <c r="B46" s="4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</row>
    <row r="47" spans="2:16" ht="13.5" x14ac:dyDescent="0.25">
      <c r="B47" s="4"/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</row>
    <row r="48" spans="2:16" ht="13.5" x14ac:dyDescent="0.25">
      <c r="B48" s="4"/>
      <c r="C48" s="5"/>
      <c r="D48" s="5"/>
      <c r="E48" s="5"/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</row>
    <row r="49" spans="2:16" ht="13.5" x14ac:dyDescent="0.25">
      <c r="B49" s="4"/>
      <c r="C49" s="5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</row>
    <row r="50" spans="2:16" ht="15" x14ac:dyDescent="0.25">
      <c r="B50" s="7"/>
      <c r="C50" s="6"/>
      <c r="D50" s="6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</row>
    <row r="51" spans="2:16" ht="13.5" x14ac:dyDescent="0.25">
      <c r="B51" s="4"/>
      <c r="C51" s="5"/>
      <c r="D51" s="5"/>
      <c r="E51" s="5"/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</row>
    <row r="52" spans="2:16" ht="13.5" x14ac:dyDescent="0.25">
      <c r="B52" s="4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</row>
    <row r="53" spans="2:16" ht="13.5" x14ac:dyDescent="0.25">
      <c r="B53" s="4"/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</row>
    <row r="54" spans="2:16" ht="13.5" x14ac:dyDescent="0.25">
      <c r="B54" s="4"/>
      <c r="C54" s="5"/>
      <c r="D54" s="5"/>
      <c r="E54" s="5"/>
      <c r="F54" s="5"/>
      <c r="G54" s="5"/>
      <c r="H54" s="4"/>
      <c r="I54" s="4"/>
      <c r="J54" s="4"/>
      <c r="K54" s="4"/>
      <c r="L54" s="4"/>
      <c r="M54" s="4"/>
      <c r="N54" s="4"/>
      <c r="O54" s="4"/>
      <c r="P54" s="4"/>
    </row>
    <row r="55" spans="2:16" ht="13.5" x14ac:dyDescent="0.25">
      <c r="B55" s="4"/>
      <c r="C55" s="5"/>
      <c r="D55" s="5"/>
      <c r="E55" s="5"/>
      <c r="F55" s="5"/>
      <c r="G55" s="5"/>
      <c r="H55" s="4"/>
      <c r="I55" s="4"/>
      <c r="J55" s="4"/>
      <c r="K55" s="4"/>
      <c r="L55" s="4"/>
      <c r="M55" s="4"/>
      <c r="N55" s="4"/>
      <c r="O55" s="4"/>
      <c r="P55" s="4"/>
    </row>
    <row r="56" spans="2:16" ht="13.5" x14ac:dyDescent="0.25">
      <c r="B56" s="4"/>
      <c r="C56" s="5"/>
      <c r="D56" s="5"/>
      <c r="E56" s="5"/>
      <c r="F56" s="5"/>
      <c r="G56" s="5"/>
      <c r="H56" s="4"/>
      <c r="I56" s="4"/>
      <c r="J56" s="4"/>
      <c r="K56" s="4"/>
      <c r="L56" s="4"/>
      <c r="M56" s="4"/>
      <c r="N56" s="4"/>
      <c r="O56" s="4"/>
      <c r="P56" s="4"/>
    </row>
    <row r="57" spans="2:16" ht="13.5" x14ac:dyDescent="0.25">
      <c r="B57" s="4"/>
      <c r="C57" s="5"/>
      <c r="D57" s="5"/>
      <c r="E57" s="5"/>
      <c r="F57" s="5"/>
      <c r="G57" s="5"/>
      <c r="H57" s="4"/>
      <c r="I57" s="4"/>
      <c r="J57" s="4"/>
      <c r="K57" s="4"/>
      <c r="L57" s="4"/>
      <c r="M57" s="4"/>
      <c r="N57" s="4"/>
      <c r="O57" s="4"/>
      <c r="P57" s="4"/>
    </row>
    <row r="58" spans="2:16" ht="13.5" x14ac:dyDescent="0.25">
      <c r="B58" s="4"/>
      <c r="C58" s="5"/>
      <c r="D58" s="5"/>
      <c r="E58" s="5"/>
      <c r="F58" s="5"/>
      <c r="G58" s="5"/>
      <c r="H58" s="4"/>
      <c r="I58" s="4"/>
      <c r="J58" s="4"/>
      <c r="K58" s="4"/>
      <c r="L58" s="4"/>
      <c r="M58" s="4"/>
      <c r="N58" s="4"/>
      <c r="O58" s="4"/>
      <c r="P58" s="4"/>
    </row>
    <row r="59" spans="2:16" ht="13.5" x14ac:dyDescent="0.25">
      <c r="B59" s="4"/>
      <c r="C59" s="5"/>
      <c r="D59" s="5"/>
      <c r="E59" s="5"/>
      <c r="F59" s="5"/>
      <c r="G59" s="5"/>
      <c r="H59" s="4"/>
      <c r="I59" s="4"/>
      <c r="J59" s="4"/>
      <c r="K59" s="4"/>
      <c r="L59" s="4"/>
      <c r="M59" s="4"/>
      <c r="N59" s="4"/>
      <c r="O59" s="4"/>
      <c r="P59" s="4"/>
    </row>
    <row r="60" spans="2:16" ht="13.5" x14ac:dyDescent="0.25">
      <c r="B60" s="4"/>
      <c r="C60" s="5"/>
      <c r="D60" s="5"/>
      <c r="E60" s="5"/>
      <c r="F60" s="5"/>
      <c r="G60" s="5"/>
      <c r="H60" s="4"/>
      <c r="I60" s="4"/>
      <c r="J60" s="4"/>
      <c r="K60" s="4"/>
      <c r="L60" s="4"/>
      <c r="M60" s="4"/>
      <c r="N60" s="4"/>
      <c r="O60" s="4"/>
      <c r="P60" s="4"/>
    </row>
    <row r="61" spans="2:16" ht="13.5" x14ac:dyDescent="0.25">
      <c r="B61" s="4"/>
      <c r="C61" s="5"/>
      <c r="D61" s="5"/>
      <c r="E61" s="5"/>
      <c r="F61" s="5"/>
      <c r="G61" s="5"/>
      <c r="H61" s="4"/>
      <c r="I61" s="4"/>
      <c r="J61" s="4"/>
      <c r="K61" s="4"/>
      <c r="L61" s="4"/>
      <c r="M61" s="4"/>
      <c r="N61" s="4"/>
      <c r="O61" s="4"/>
      <c r="P61" s="4"/>
    </row>
    <row r="62" spans="2:16" ht="13.5" x14ac:dyDescent="0.25">
      <c r="B62" s="4"/>
      <c r="C62" s="5"/>
      <c r="D62" s="5"/>
      <c r="E62" s="5"/>
      <c r="F62" s="5"/>
      <c r="G62" s="5"/>
      <c r="H62" s="4"/>
      <c r="I62" s="4"/>
      <c r="J62" s="4"/>
      <c r="K62" s="4"/>
      <c r="L62" s="4"/>
      <c r="M62" s="4"/>
      <c r="N62" s="4"/>
      <c r="O62" s="4"/>
      <c r="P62" s="4"/>
    </row>
    <row r="63" spans="2:16" ht="13.5" x14ac:dyDescent="0.25">
      <c r="B63" s="4"/>
      <c r="C63" s="5"/>
      <c r="D63" s="5"/>
      <c r="E63" s="5"/>
      <c r="F63" s="5"/>
      <c r="G63" s="5"/>
      <c r="H63" s="4"/>
      <c r="I63" s="4"/>
      <c r="J63" s="4"/>
      <c r="K63" s="4"/>
      <c r="L63" s="4"/>
      <c r="M63" s="4"/>
      <c r="N63" s="4"/>
      <c r="O63" s="4"/>
      <c r="P63" s="4"/>
    </row>
    <row r="64" spans="2:16" ht="13.5" x14ac:dyDescent="0.25">
      <c r="B64" s="4"/>
      <c r="C64" s="5"/>
      <c r="D64" s="5"/>
      <c r="E64" s="5"/>
      <c r="F64" s="5"/>
      <c r="G64" s="5"/>
      <c r="H64" s="4"/>
      <c r="I64" s="4"/>
      <c r="J64" s="4"/>
      <c r="K64" s="4"/>
      <c r="L64" s="4"/>
      <c r="M64" s="4"/>
      <c r="N64" s="4"/>
      <c r="O64" s="4"/>
      <c r="P64" s="4"/>
    </row>
    <row r="65" spans="2:16" ht="13.5" x14ac:dyDescent="0.25">
      <c r="B65" s="4"/>
      <c r="C65" s="5"/>
      <c r="D65" s="5"/>
      <c r="E65" s="5"/>
      <c r="F65" s="5"/>
      <c r="G65" s="5"/>
      <c r="H65" s="4"/>
      <c r="I65" s="4"/>
      <c r="J65" s="4"/>
      <c r="K65" s="4"/>
      <c r="L65" s="4"/>
      <c r="M65" s="4"/>
      <c r="N65" s="4"/>
      <c r="O65" s="4"/>
      <c r="P65" s="4"/>
    </row>
    <row r="66" spans="2:16" ht="13.5" x14ac:dyDescent="0.25">
      <c r="B66" s="4"/>
      <c r="C66" s="5"/>
      <c r="D66" s="5"/>
      <c r="E66" s="5"/>
      <c r="F66" s="5"/>
      <c r="G66" s="5"/>
      <c r="H66" s="4"/>
      <c r="I66" s="4"/>
      <c r="J66" s="4"/>
      <c r="K66" s="4"/>
      <c r="L66" s="4"/>
      <c r="M66" s="4"/>
      <c r="N66" s="4"/>
      <c r="O66" s="4"/>
      <c r="P66" s="4"/>
    </row>
    <row r="67" spans="2:16" ht="13.5" x14ac:dyDescent="0.25">
      <c r="B67" s="4"/>
      <c r="C67" s="5"/>
      <c r="D67" s="5"/>
      <c r="E67" s="5"/>
      <c r="F67" s="5"/>
      <c r="G67" s="5"/>
      <c r="H67" s="4"/>
      <c r="I67" s="4"/>
      <c r="J67" s="4"/>
      <c r="K67" s="4"/>
      <c r="L67" s="4"/>
      <c r="M67" s="4"/>
      <c r="N67" s="4"/>
      <c r="O67" s="4"/>
      <c r="P67" s="4"/>
    </row>
    <row r="68" spans="2:16" ht="13.5" x14ac:dyDescent="0.25">
      <c r="B68" s="4"/>
      <c r="C68" s="5"/>
      <c r="D68" s="5"/>
      <c r="E68" s="5"/>
      <c r="F68" s="5"/>
      <c r="G68" s="5"/>
      <c r="H68" s="4"/>
      <c r="I68" s="4"/>
      <c r="J68" s="4"/>
      <c r="K68" s="4"/>
      <c r="L68" s="4"/>
      <c r="M68" s="4"/>
      <c r="N68" s="4"/>
      <c r="O68" s="4"/>
      <c r="P68" s="4"/>
    </row>
    <row r="69" spans="2:16" ht="13.5" x14ac:dyDescent="0.25">
      <c r="B69" s="4"/>
      <c r="C69" s="5"/>
      <c r="D69" s="5"/>
      <c r="E69" s="5"/>
      <c r="F69" s="5"/>
      <c r="G69" s="5"/>
      <c r="H69" s="4"/>
      <c r="I69" s="4"/>
      <c r="J69" s="4"/>
      <c r="K69" s="4"/>
      <c r="L69" s="4"/>
      <c r="M69" s="4"/>
      <c r="N69" s="4"/>
      <c r="O69" s="4"/>
      <c r="P69" s="4"/>
    </row>
    <row r="70" spans="2:16" ht="13.5" x14ac:dyDescent="0.25">
      <c r="B70" s="4"/>
      <c r="C70" s="5"/>
      <c r="D70" s="5"/>
      <c r="E70" s="5"/>
      <c r="F70" s="5"/>
      <c r="G70" s="5"/>
      <c r="H70" s="4"/>
      <c r="I70" s="4"/>
      <c r="J70" s="4"/>
      <c r="K70" s="4"/>
      <c r="L70" s="4"/>
      <c r="M70" s="4"/>
      <c r="N70" s="4"/>
      <c r="O70" s="4"/>
      <c r="P70" s="4"/>
    </row>
    <row r="71" spans="2:16" ht="13.5" x14ac:dyDescent="0.25">
      <c r="B71" s="4"/>
      <c r="C71" s="5"/>
      <c r="D71" s="5"/>
      <c r="E71" s="5"/>
      <c r="F71" s="5"/>
      <c r="G71" s="5"/>
      <c r="H71" s="4"/>
      <c r="I71" s="4"/>
      <c r="J71" s="4"/>
      <c r="K71" s="4"/>
      <c r="L71" s="4"/>
      <c r="M71" s="4"/>
      <c r="N71" s="4"/>
      <c r="O71" s="4"/>
      <c r="P71" s="4"/>
    </row>
    <row r="72" spans="2:16" ht="13.5" x14ac:dyDescent="0.25">
      <c r="B72" s="4"/>
      <c r="C72" s="5"/>
      <c r="D72" s="5"/>
      <c r="E72" s="5"/>
      <c r="F72" s="5"/>
      <c r="G72" s="5"/>
      <c r="H72" s="4"/>
      <c r="I72" s="4"/>
      <c r="J72" s="4"/>
      <c r="K72" s="4"/>
      <c r="L72" s="4"/>
      <c r="M72" s="4"/>
      <c r="N72" s="4"/>
      <c r="O72" s="4"/>
      <c r="P72" s="4"/>
    </row>
    <row r="73" spans="2:16" ht="13.5" x14ac:dyDescent="0.25">
      <c r="B73" s="4"/>
      <c r="C73" s="5"/>
      <c r="D73" s="5"/>
      <c r="E73" s="5"/>
      <c r="F73" s="5"/>
      <c r="G73" s="5"/>
      <c r="H73" s="4"/>
      <c r="I73" s="4"/>
      <c r="J73" s="4"/>
      <c r="K73" s="4"/>
      <c r="L73" s="4"/>
      <c r="M73" s="4"/>
      <c r="N73" s="4"/>
      <c r="O73" s="4"/>
      <c r="P73" s="4"/>
    </row>
    <row r="74" spans="2:16" ht="13.5" x14ac:dyDescent="0.25">
      <c r="B74" s="4"/>
      <c r="C74" s="5"/>
      <c r="D74" s="5"/>
      <c r="E74" s="5"/>
      <c r="F74" s="5"/>
      <c r="G74" s="5"/>
      <c r="H74" s="4"/>
      <c r="I74" s="4"/>
      <c r="J74" s="4"/>
      <c r="K74" s="4"/>
      <c r="L74" s="4"/>
      <c r="M74" s="4"/>
      <c r="N74" s="4"/>
      <c r="O74" s="4"/>
      <c r="P74" s="4"/>
    </row>
    <row r="75" spans="2:16" ht="13.5" x14ac:dyDescent="0.25">
      <c r="B75" s="4"/>
      <c r="C75" s="5"/>
      <c r="D75" s="5"/>
      <c r="E75" s="5"/>
      <c r="F75" s="5"/>
      <c r="G75" s="5"/>
      <c r="H75" s="4"/>
      <c r="I75" s="4"/>
      <c r="J75" s="4"/>
      <c r="K75" s="4"/>
      <c r="L75" s="4"/>
      <c r="M75" s="4"/>
      <c r="N75" s="4"/>
      <c r="O75" s="4"/>
      <c r="P75" s="4"/>
    </row>
    <row r="76" spans="2:16" ht="13.5" x14ac:dyDescent="0.25">
      <c r="B76" s="4"/>
      <c r="C76" s="5"/>
      <c r="D76" s="5"/>
      <c r="E76" s="5"/>
      <c r="F76" s="5"/>
      <c r="G76" s="5"/>
      <c r="H76" s="4"/>
      <c r="I76" s="4"/>
      <c r="J76" s="4"/>
      <c r="K76" s="4"/>
      <c r="L76" s="4"/>
      <c r="M76" s="4"/>
      <c r="N76" s="4"/>
      <c r="O76" s="4"/>
      <c r="P76" s="4"/>
    </row>
    <row r="77" spans="2:16" ht="15" x14ac:dyDescent="0.25">
      <c r="B77" s="7"/>
      <c r="C77" s="6"/>
      <c r="D77" s="6"/>
      <c r="E77" s="5"/>
      <c r="F77" s="5"/>
      <c r="G77" s="5"/>
      <c r="H77" s="4"/>
      <c r="I77" s="4"/>
      <c r="J77" s="4"/>
      <c r="K77" s="4"/>
      <c r="L77" s="4"/>
      <c r="M77" s="4"/>
      <c r="N77" s="4"/>
      <c r="O77" s="4"/>
      <c r="P77" s="4"/>
    </row>
    <row r="78" spans="2:16" ht="13.5" x14ac:dyDescent="0.25">
      <c r="B78" s="4"/>
      <c r="C78" s="5"/>
      <c r="D78" s="5"/>
      <c r="E78" s="5"/>
      <c r="F78" s="5"/>
      <c r="G78" s="5"/>
      <c r="H78" s="4"/>
      <c r="I78" s="4"/>
      <c r="J78" s="4"/>
      <c r="K78" s="4"/>
      <c r="L78" s="4"/>
      <c r="M78" s="4"/>
      <c r="N78" s="4"/>
      <c r="O78" s="4"/>
      <c r="P78" s="4"/>
    </row>
    <row r="79" spans="2:16" ht="13.5" x14ac:dyDescent="0.25">
      <c r="B79" s="4"/>
      <c r="C79" s="5"/>
      <c r="D79" s="5"/>
      <c r="E79" s="5"/>
      <c r="F79" s="5"/>
      <c r="G79" s="5"/>
      <c r="H79" s="4"/>
      <c r="I79" s="4"/>
      <c r="J79" s="4"/>
      <c r="K79" s="4"/>
      <c r="L79" s="4"/>
      <c r="M79" s="4"/>
      <c r="N79" s="4"/>
      <c r="O79" s="4"/>
      <c r="P79" s="4"/>
    </row>
    <row r="80" spans="2:16" ht="13.5" x14ac:dyDescent="0.25">
      <c r="B80" s="4"/>
      <c r="C80" s="5"/>
      <c r="D80" s="5"/>
      <c r="E80" s="5"/>
      <c r="F80" s="5"/>
      <c r="G80" s="5"/>
      <c r="H80" s="4"/>
      <c r="I80" s="4"/>
      <c r="J80" s="4"/>
      <c r="K80" s="4"/>
      <c r="L80" s="4"/>
      <c r="M80" s="4"/>
      <c r="N80" s="4"/>
      <c r="O80" s="4"/>
      <c r="P80" s="4"/>
    </row>
    <row r="81" spans="2:16" ht="13.5" x14ac:dyDescent="0.25">
      <c r="B81" s="4"/>
      <c r="C81" s="5"/>
      <c r="D81" s="5"/>
      <c r="E81" s="5"/>
      <c r="F81" s="5"/>
      <c r="G81" s="5"/>
      <c r="H81" s="4"/>
      <c r="I81" s="4"/>
      <c r="J81" s="4"/>
      <c r="K81" s="4"/>
      <c r="L81" s="4"/>
      <c r="M81" s="4"/>
      <c r="N81" s="4"/>
      <c r="O81" s="4"/>
      <c r="P81" s="4"/>
    </row>
    <row r="82" spans="2:16" ht="13.5" x14ac:dyDescent="0.25">
      <c r="B82" s="4"/>
      <c r="C82" s="5"/>
      <c r="D82" s="5"/>
      <c r="E82" s="5"/>
      <c r="F82" s="5"/>
      <c r="G82" s="5"/>
      <c r="H82" s="4"/>
      <c r="I82" s="4"/>
      <c r="J82" s="4"/>
      <c r="K82" s="4"/>
      <c r="L82" s="4"/>
      <c r="M82" s="4"/>
      <c r="N82" s="4"/>
      <c r="O82" s="4"/>
      <c r="P82" s="4"/>
    </row>
    <row r="83" spans="2:16" ht="13.5" x14ac:dyDescent="0.25">
      <c r="B83" s="4"/>
      <c r="C83" s="5"/>
      <c r="D83" s="5"/>
      <c r="E83" s="5"/>
      <c r="F83" s="5"/>
      <c r="G83" s="5"/>
      <c r="H83" s="4"/>
      <c r="I83" s="4"/>
      <c r="J83" s="4"/>
      <c r="K83" s="4"/>
      <c r="L83" s="4"/>
      <c r="M83" s="4"/>
      <c r="N83" s="4"/>
      <c r="O83" s="4"/>
      <c r="P83" s="4"/>
    </row>
    <row r="84" spans="2:16" ht="13.5" x14ac:dyDescent="0.25">
      <c r="B84" s="4"/>
      <c r="C84" s="5"/>
      <c r="D84" s="5"/>
      <c r="E84" s="5"/>
      <c r="F84" s="5"/>
      <c r="G84" s="5"/>
      <c r="H84" s="4"/>
      <c r="I84" s="4"/>
      <c r="J84" s="4"/>
      <c r="K84" s="4"/>
      <c r="L84" s="4"/>
      <c r="M84" s="4"/>
      <c r="N84" s="4"/>
      <c r="O84" s="4"/>
      <c r="P84" s="4"/>
    </row>
    <row r="85" spans="2:16" ht="13.5" x14ac:dyDescent="0.25">
      <c r="B85" s="4"/>
      <c r="C85" s="5"/>
      <c r="D85" s="5"/>
      <c r="E85" s="5"/>
      <c r="F85" s="5"/>
      <c r="G85" s="5"/>
      <c r="H85" s="4"/>
      <c r="I85" s="4"/>
      <c r="J85" s="4"/>
      <c r="K85" s="4"/>
      <c r="L85" s="4"/>
      <c r="M85" s="4"/>
      <c r="N85" s="4"/>
      <c r="O85" s="4"/>
      <c r="P85" s="4"/>
    </row>
    <row r="86" spans="2:16" ht="13.5" x14ac:dyDescent="0.25">
      <c r="B86" s="4"/>
      <c r="C86" s="5"/>
      <c r="D86" s="5"/>
      <c r="E86" s="5"/>
      <c r="F86" s="5"/>
      <c r="G86" s="5"/>
      <c r="H86" s="4"/>
      <c r="I86" s="4"/>
      <c r="J86" s="4"/>
      <c r="K86" s="4"/>
      <c r="L86" s="4"/>
      <c r="M86" s="4"/>
      <c r="N86" s="4"/>
      <c r="O86" s="4"/>
      <c r="P86" s="4"/>
    </row>
    <row r="87" spans="2:16" ht="13.5" x14ac:dyDescent="0.25">
      <c r="B87" s="4"/>
      <c r="C87" s="5"/>
      <c r="D87" s="5"/>
      <c r="E87" s="5"/>
      <c r="F87" s="5"/>
      <c r="G87" s="5"/>
      <c r="H87" s="4"/>
      <c r="I87" s="4"/>
      <c r="J87" s="4"/>
      <c r="K87" s="4"/>
      <c r="L87" s="4"/>
      <c r="M87" s="4"/>
      <c r="N87" s="4"/>
      <c r="O87" s="4"/>
      <c r="P87" s="4"/>
    </row>
    <row r="88" spans="2:16" ht="13.5" x14ac:dyDescent="0.25">
      <c r="B88" s="4"/>
      <c r="C88" s="5"/>
      <c r="D88" s="5"/>
      <c r="E88" s="5"/>
      <c r="F88" s="5"/>
      <c r="G88" s="5"/>
      <c r="H88" s="4"/>
      <c r="I88" s="4"/>
      <c r="J88" s="4"/>
      <c r="K88" s="4"/>
      <c r="L88" s="4"/>
      <c r="M88" s="4"/>
      <c r="N88" s="4"/>
      <c r="O88" s="4"/>
      <c r="P88" s="4"/>
    </row>
    <row r="89" spans="2:16" ht="13.5" x14ac:dyDescent="0.25">
      <c r="B89" s="4"/>
      <c r="C89" s="5"/>
      <c r="D89" s="5"/>
      <c r="E89" s="5"/>
      <c r="F89" s="5"/>
      <c r="G89" s="5"/>
      <c r="H89" s="4"/>
      <c r="I89" s="4"/>
      <c r="J89" s="4"/>
      <c r="K89" s="4"/>
      <c r="L89" s="4"/>
      <c r="M89" s="4"/>
      <c r="N89" s="4"/>
      <c r="O89" s="4"/>
      <c r="P89" s="4"/>
    </row>
    <row r="90" spans="2:16" ht="13.5" x14ac:dyDescent="0.25">
      <c r="B90" s="4"/>
      <c r="C90" s="5"/>
      <c r="D90" s="5"/>
      <c r="E90" s="5"/>
      <c r="F90" s="5"/>
      <c r="G90" s="5"/>
      <c r="H90" s="4"/>
      <c r="I90" s="4"/>
      <c r="J90" s="4"/>
      <c r="K90" s="4"/>
      <c r="L90" s="4"/>
      <c r="M90" s="4"/>
      <c r="N90" s="4"/>
      <c r="O90" s="4"/>
      <c r="P90" s="4"/>
    </row>
    <row r="91" spans="2:16" ht="13.5" x14ac:dyDescent="0.25">
      <c r="B91" s="4"/>
      <c r="C91" s="5"/>
      <c r="D91" s="5"/>
      <c r="E91" s="5"/>
      <c r="F91" s="5"/>
      <c r="G91" s="5"/>
      <c r="H91" s="4"/>
      <c r="I91" s="4"/>
      <c r="J91" s="4"/>
      <c r="K91" s="4"/>
      <c r="L91" s="4"/>
      <c r="M91" s="4"/>
      <c r="N91" s="4"/>
      <c r="O91" s="4"/>
      <c r="P91" s="4"/>
    </row>
    <row r="92" spans="2:16" ht="13.5" x14ac:dyDescent="0.25">
      <c r="B92" s="4"/>
      <c r="C92" s="5"/>
      <c r="D92" s="5"/>
      <c r="E92" s="5"/>
      <c r="F92" s="5"/>
      <c r="G92" s="5"/>
      <c r="H92" s="4"/>
      <c r="I92" s="4"/>
      <c r="J92" s="4"/>
      <c r="K92" s="4"/>
      <c r="L92" s="4"/>
      <c r="M92" s="4"/>
      <c r="N92" s="4"/>
      <c r="O92" s="4"/>
      <c r="P92" s="4"/>
    </row>
    <row r="93" spans="2:16" ht="13.5" x14ac:dyDescent="0.25">
      <c r="B93" s="4"/>
      <c r="C93" s="5"/>
      <c r="D93" s="5"/>
      <c r="E93" s="5"/>
      <c r="F93" s="5"/>
      <c r="G93" s="5"/>
      <c r="H93" s="4"/>
      <c r="I93" s="4"/>
      <c r="J93" s="4"/>
      <c r="K93" s="4"/>
      <c r="L93" s="4"/>
      <c r="M93" s="4"/>
      <c r="N93" s="4"/>
      <c r="O93" s="4"/>
      <c r="P93" s="4"/>
    </row>
    <row r="94" spans="2:16" ht="13.5" x14ac:dyDescent="0.25">
      <c r="B94" s="4"/>
      <c r="C94" s="5"/>
      <c r="D94" s="5"/>
      <c r="E94" s="5"/>
      <c r="F94" s="5"/>
      <c r="G94" s="5"/>
      <c r="H94" s="4"/>
      <c r="I94" s="4"/>
      <c r="J94" s="4"/>
      <c r="K94" s="4"/>
      <c r="L94" s="4"/>
      <c r="M94" s="4"/>
      <c r="N94" s="4"/>
      <c r="O94" s="4"/>
      <c r="P94" s="4"/>
    </row>
    <row r="95" spans="2:16" ht="13.5" x14ac:dyDescent="0.25">
      <c r="B95" s="4"/>
      <c r="C95" s="5"/>
      <c r="D95" s="5"/>
      <c r="E95" s="5"/>
      <c r="F95" s="5"/>
      <c r="G95" s="5"/>
      <c r="H95" s="4"/>
      <c r="I95" s="4"/>
      <c r="J95" s="4"/>
      <c r="K95" s="4"/>
      <c r="L95" s="4"/>
      <c r="M95" s="4"/>
      <c r="N95" s="4"/>
      <c r="O95" s="4"/>
      <c r="P95" s="4"/>
    </row>
    <row r="96" spans="2:16" ht="13.5" x14ac:dyDescent="0.25">
      <c r="B96" s="4"/>
      <c r="C96" s="5"/>
      <c r="D96" s="5"/>
      <c r="E96" s="5"/>
      <c r="F96" s="5"/>
      <c r="G96" s="5"/>
      <c r="H96" s="4"/>
      <c r="I96" s="4"/>
      <c r="J96" s="4"/>
      <c r="K96" s="4"/>
      <c r="L96" s="4"/>
      <c r="M96" s="4"/>
      <c r="N96" s="4"/>
      <c r="O96" s="4"/>
      <c r="P96" s="4"/>
    </row>
    <row r="97" spans="2:16" ht="13.5" x14ac:dyDescent="0.25">
      <c r="B97" s="4"/>
      <c r="C97" s="5"/>
      <c r="D97" s="5"/>
      <c r="E97" s="5"/>
      <c r="F97" s="5"/>
      <c r="G97" s="5"/>
      <c r="H97" s="4"/>
      <c r="I97" s="4"/>
      <c r="J97" s="4"/>
      <c r="K97" s="4"/>
      <c r="L97" s="4"/>
      <c r="M97" s="4"/>
      <c r="N97" s="4"/>
      <c r="O97" s="4"/>
      <c r="P97" s="4"/>
    </row>
    <row r="98" spans="2:16" ht="13.5" x14ac:dyDescent="0.25">
      <c r="B98" s="4"/>
      <c r="C98" s="5"/>
      <c r="D98" s="5"/>
      <c r="E98" s="5"/>
      <c r="F98" s="5"/>
      <c r="G98" s="5"/>
      <c r="H98" s="4"/>
      <c r="I98" s="4"/>
      <c r="J98" s="4"/>
      <c r="K98" s="4"/>
      <c r="L98" s="4"/>
      <c r="M98" s="4"/>
      <c r="N98" s="4"/>
      <c r="O98" s="4"/>
      <c r="P98" s="4"/>
    </row>
    <row r="99" spans="2:16" ht="13.5" x14ac:dyDescent="0.25">
      <c r="B99" s="4"/>
      <c r="C99" s="5"/>
      <c r="D99" s="5"/>
      <c r="E99" s="5"/>
      <c r="F99" s="5"/>
      <c r="G99" s="5"/>
      <c r="H99" s="4"/>
      <c r="I99" s="4"/>
      <c r="J99" s="4"/>
      <c r="K99" s="4"/>
      <c r="L99" s="4"/>
      <c r="M99" s="4"/>
      <c r="N99" s="4"/>
      <c r="O99" s="4"/>
      <c r="P99" s="4"/>
    </row>
    <row r="100" spans="2:16" ht="13.5" x14ac:dyDescent="0.25">
      <c r="B100" s="4"/>
      <c r="C100" s="5"/>
      <c r="D100" s="5"/>
      <c r="E100" s="5"/>
      <c r="F100" s="5"/>
      <c r="G100" s="5"/>
      <c r="H100" s="4"/>
      <c r="I100" s="4"/>
      <c r="J100" s="4"/>
      <c r="K100" s="4"/>
      <c r="L100" s="4"/>
      <c r="M100" s="4"/>
      <c r="N100" s="4"/>
      <c r="O100" s="4"/>
      <c r="P100" s="4"/>
    </row>
    <row r="101" spans="2:16" ht="13.5" x14ac:dyDescent="0.25">
      <c r="B101" s="4"/>
      <c r="C101" s="5"/>
      <c r="D101" s="5"/>
      <c r="E101" s="5"/>
      <c r="F101" s="5"/>
      <c r="G101" s="5"/>
      <c r="H101" s="4"/>
      <c r="I101" s="4"/>
      <c r="J101" s="4"/>
      <c r="K101" s="4"/>
      <c r="L101" s="4"/>
      <c r="M101" s="4"/>
      <c r="N101" s="4"/>
      <c r="P101" s="4"/>
    </row>
  </sheetData>
  <sheetProtection sheet="1" objects="1" scenarios="1"/>
  <mergeCells count="17">
    <mergeCell ref="K19:N19"/>
    <mergeCell ref="Q28:S28"/>
    <mergeCell ref="Q29:S29"/>
    <mergeCell ref="Q30:S30"/>
    <mergeCell ref="B2:S2"/>
    <mergeCell ref="B15:S15"/>
    <mergeCell ref="Q27:S27"/>
    <mergeCell ref="B23:C24"/>
    <mergeCell ref="C3:D3"/>
    <mergeCell ref="C4:D4"/>
    <mergeCell ref="K21:N21"/>
    <mergeCell ref="D27:H27"/>
    <mergeCell ref="D24:G24"/>
    <mergeCell ref="B14:P14"/>
    <mergeCell ref="B16:C17"/>
    <mergeCell ref="K17:N17"/>
    <mergeCell ref="K18:N18"/>
  </mergeCells>
  <conditionalFormatting sqref="O6:O12">
    <cfRule type="cellIs" dxfId="8" priority="9" operator="lessThan">
      <formula>0</formula>
    </cfRule>
  </conditionalFormatting>
  <conditionalFormatting sqref="K6:K12">
    <cfRule type="cellIs" dxfId="7" priority="8" operator="lessThan">
      <formula>0</formula>
    </cfRule>
  </conditionalFormatting>
  <conditionalFormatting sqref="M6:M12">
    <cfRule type="cellIs" dxfId="6" priority="7" operator="lessThan">
      <formula>0</formula>
    </cfRule>
  </conditionalFormatting>
  <conditionalFormatting sqref="N6:N13">
    <cfRule type="cellIs" dxfId="5" priority="6" operator="greaterThan">
      <formula>0</formula>
    </cfRule>
  </conditionalFormatting>
  <conditionalFormatting sqref="Q6:R6 R7:R13 Q7:Q12">
    <cfRule type="cellIs" dxfId="4" priority="3" operator="lessThan">
      <formula>0</formula>
    </cfRule>
  </conditionalFormatting>
  <conditionalFormatting sqref="P6:P12">
    <cfRule type="cellIs" dxfId="3" priority="2" operator="lessThan">
      <formula>0.75</formula>
    </cfRule>
  </conditionalFormatting>
  <conditionalFormatting sqref="P13">
    <cfRule type="cellIs" dxfId="2" priority="1" operator="lessThan">
      <formula>0.75</formula>
    </cfRule>
  </conditionalFormatting>
  <pageMargins left="0.25" right="0.25" top="0.75" bottom="0.75" header="0.3" footer="0.3"/>
  <pageSetup scale="61" orientation="landscape" r:id="rId1"/>
  <headerFooter alignWithMargins="0"/>
  <rowBreaks count="1" manualBreakCount="1">
    <brk id="30" min="1" max="17" man="1"/>
  </rowBreaks>
  <ignoredErrors>
    <ignoredError sqref="P13 L13" formula="1"/>
    <ignoredError sqref="F7:F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OrEqual" id="{C0247483-467D-4091-8067-7CBD647FF181}">
            <xm:f>'Agent Data Entry'!$C$3</xm:f>
            <x14:dxf>
              <font>
                <color theme="5"/>
              </font>
            </x14:dxf>
          </x14:cfRule>
          <xm:sqref>J6:J13</xm:sqref>
        </x14:conditionalFormatting>
        <x14:conditionalFormatting xmlns:xm="http://schemas.microsoft.com/office/excel/2006/main">
          <x14:cfRule type="cellIs" priority="4" operator="greaterThan" id="{89998294-8CCA-4309-AA0A-FC4CB932719B}">
            <xm:f>'Agent Data Entry'!$C$4</xm:f>
            <x14:dxf>
              <font>
                <color theme="5"/>
              </font>
            </x14:dxf>
          </x14:cfRule>
          <xm:sqref>L6:L13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'Agent Data Entry'!$F$2:$F$4</xm:f>
          </x14:formula1>
          <xm:sqref>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10"/>
  <sheetViews>
    <sheetView showGridLines="0" workbookViewId="0">
      <selection activeCell="C12" sqref="C12"/>
    </sheetView>
  </sheetViews>
  <sheetFormatPr defaultRowHeight="15" x14ac:dyDescent="0.25"/>
  <cols>
    <col min="1" max="1" width="2" bestFit="1" customWidth="1"/>
    <col min="2" max="2" width="29.85546875" bestFit="1" customWidth="1"/>
    <col min="3" max="3" width="22.28515625" bestFit="1" customWidth="1"/>
    <col min="4" max="4" width="20.28515625" bestFit="1" customWidth="1"/>
  </cols>
  <sheetData>
    <row r="2" spans="1:6" s="52" customFormat="1" x14ac:dyDescent="0.25">
      <c r="B2" s="92" t="s">
        <v>21</v>
      </c>
      <c r="C2" s="52" t="s">
        <v>40</v>
      </c>
      <c r="D2" s="52" t="s">
        <v>39</v>
      </c>
      <c r="F2" s="52" t="s">
        <v>26</v>
      </c>
    </row>
    <row r="3" spans="1:6" x14ac:dyDescent="0.25">
      <c r="A3" s="51">
        <v>1</v>
      </c>
      <c r="B3" s="55" t="str">
        <f>'Agent Incentive'!K5</f>
        <v>Call Results Reduction</v>
      </c>
      <c r="C3" s="93">
        <v>5</v>
      </c>
      <c r="D3" s="54">
        <v>0.25</v>
      </c>
      <c r="F3" s="61" t="s">
        <v>24</v>
      </c>
    </row>
    <row r="4" spans="1:6" x14ac:dyDescent="0.25">
      <c r="A4" s="51">
        <v>2</v>
      </c>
      <c r="B4" s="55" t="str">
        <f>'Agent Incentive'!M5</f>
        <v>Non Compliant Reduction</v>
      </c>
      <c r="C4" s="94">
        <v>0.1</v>
      </c>
      <c r="D4" s="54">
        <v>0.25</v>
      </c>
      <c r="F4" s="61" t="s">
        <v>25</v>
      </c>
    </row>
    <row r="5" spans="1:6" x14ac:dyDescent="0.25">
      <c r="A5" s="51">
        <v>3</v>
      </c>
      <c r="B5" s="55" t="str">
        <f>'Agent Incentive'!O5</f>
        <v>Auto Complete Reduction</v>
      </c>
      <c r="C5" s="93">
        <v>3</v>
      </c>
      <c r="D5" s="54">
        <v>0.25</v>
      </c>
    </row>
    <row r="6" spans="1:6" x14ac:dyDescent="0.25">
      <c r="A6" s="51">
        <v>4</v>
      </c>
      <c r="B6" s="55" t="str">
        <f>'Agent Incentive'!Q5</f>
        <v>Call Scoring Reductions</v>
      </c>
      <c r="C6" s="94">
        <v>0.75</v>
      </c>
      <c r="D6" s="54">
        <v>0.25</v>
      </c>
    </row>
    <row r="7" spans="1:6" x14ac:dyDescent="0.25">
      <c r="B7" s="53"/>
    </row>
    <row r="8" spans="1:6" x14ac:dyDescent="0.25">
      <c r="B8" s="55" t="s">
        <v>23</v>
      </c>
      <c r="D8" s="56">
        <v>2.5000000000000001E-3</v>
      </c>
    </row>
    <row r="9" spans="1:6" x14ac:dyDescent="0.25">
      <c r="B9" s="53"/>
    </row>
    <row r="10" spans="1:6" x14ac:dyDescent="0.25">
      <c r="B10" t="s">
        <v>27</v>
      </c>
      <c r="C10" s="103">
        <v>100</v>
      </c>
      <c r="D10" t="s">
        <v>28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IconOverlay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1E93A41C6A24CA7D631FB1D4EF18A" ma:contentTypeVersion="8" ma:contentTypeDescription="Create a new document." ma:contentTypeScope="" ma:versionID="98bbadd9a6c8320fb74bd0ca9a14c18a">
  <xsd:schema xmlns:xsd="http://www.w3.org/2001/XMLSchema" xmlns:xs="http://www.w3.org/2001/XMLSchema" xmlns:p="http://schemas.microsoft.com/office/2006/metadata/properties" xmlns:ns1="http://schemas.microsoft.com/sharepoint/v3" xmlns:ns3="http://schemas.microsoft.com/sharepoint/v4" targetNamespace="http://schemas.microsoft.com/office/2006/metadata/properties" ma:root="true" ma:fieldsID="08e81cc23821ae5fcbfe3403ba23fdad" ns1:_="" ns3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3:EmailHead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4" nillable="true" ma:displayName="E-Mail Headers" ma:hidden="true" ma:internalName="EmailHeaders">
      <xsd:simpleType>
        <xsd:restriction base="dms:Note">
          <xsd:maxLength value="255"/>
        </xsd:restriction>
      </xsd:simpleType>
    </xsd:element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CB152-CFEE-4EE0-BCDB-BAA73B684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49E1CD-38BA-4CE3-9014-A0F0501D88F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sharepoint/v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181A36-B147-4081-A783-6B9849D3F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Agent Incentive</vt:lpstr>
      <vt:lpstr>Agent Data Entry</vt:lpstr>
      <vt:lpstr>'Agent Incentive'!Print_Area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Chojnacky</dc:creator>
  <cp:lastModifiedBy>David Berger</cp:lastModifiedBy>
  <cp:lastPrinted>2015-09-03T19:15:51Z</cp:lastPrinted>
  <dcterms:created xsi:type="dcterms:W3CDTF">2015-07-20T22:25:59Z</dcterms:created>
  <dcterms:modified xsi:type="dcterms:W3CDTF">2016-04-21T16:44:57Z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0x01010034E1E93A41C6A24CA7D631FB1D4EF18A</vt:lpwstr>
  </property>
</Properties>
</file>